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uczelnia.local\Users\Profiles\mbukowiec\Desktop\"/>
    </mc:Choice>
  </mc:AlternateContent>
  <bookViews>
    <workbookView xWindow="-120" yWindow="-120" windowWidth="20730" windowHeight="11160" tabRatio="500"/>
  </bookViews>
  <sheets>
    <sheet name="Arkusz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97" i="1" l="1"/>
  <c r="K84" i="1" l="1"/>
  <c r="K31" i="1"/>
  <c r="K57" i="1"/>
  <c r="K56" i="1" s="1"/>
  <c r="M28" i="1"/>
  <c r="M31" i="1"/>
  <c r="M57" i="1"/>
  <c r="M56" i="1" s="1"/>
  <c r="M84" i="1"/>
  <c r="M94" i="1"/>
  <c r="P28" i="1"/>
  <c r="P31" i="1"/>
  <c r="P57" i="1"/>
  <c r="P56" i="1"/>
  <c r="P84" i="1"/>
  <c r="P94" i="1"/>
  <c r="S28" i="1"/>
  <c r="S31" i="1"/>
  <c r="S57" i="1"/>
  <c r="S56" i="1" s="1"/>
  <c r="S84" i="1"/>
  <c r="S94" i="1"/>
  <c r="V28" i="1"/>
  <c r="V31" i="1"/>
  <c r="V57" i="1"/>
  <c r="V56" i="1" s="1"/>
  <c r="V84" i="1"/>
  <c r="V94" i="1"/>
  <c r="L28" i="1"/>
  <c r="L31" i="1"/>
  <c r="L57" i="1"/>
  <c r="L56" i="1" s="1"/>
  <c r="L84" i="1"/>
  <c r="L94" i="1"/>
  <c r="O28" i="1"/>
  <c r="O31" i="1"/>
  <c r="O57" i="1"/>
  <c r="O56" i="1" s="1"/>
  <c r="O84" i="1"/>
  <c r="O94" i="1"/>
  <c r="R28" i="1"/>
  <c r="R31" i="1"/>
  <c r="R57" i="1"/>
  <c r="R56" i="1" s="1"/>
  <c r="R84" i="1"/>
  <c r="R94" i="1"/>
  <c r="U28" i="1"/>
  <c r="U31" i="1"/>
  <c r="U57" i="1"/>
  <c r="U56" i="1" s="1"/>
  <c r="U84" i="1"/>
  <c r="U94" i="1"/>
  <c r="H57" i="1"/>
  <c r="H56" i="1" s="1"/>
  <c r="H84" i="1"/>
  <c r="K28" i="1"/>
  <c r="H28" i="1"/>
  <c r="W28" i="1"/>
  <c r="W31" i="1"/>
  <c r="W57" i="1"/>
  <c r="W56" i="1" s="1"/>
  <c r="W84" i="1"/>
  <c r="W94" i="1"/>
  <c r="T28" i="1"/>
  <c r="T31" i="1"/>
  <c r="T57" i="1"/>
  <c r="T56" i="1" s="1"/>
  <c r="T84" i="1"/>
  <c r="T94" i="1"/>
  <c r="Q28" i="1"/>
  <c r="Q31" i="1"/>
  <c r="Q57" i="1"/>
  <c r="Q56" i="1" s="1"/>
  <c r="Q84" i="1"/>
  <c r="Q94" i="1"/>
  <c r="N28" i="1"/>
  <c r="N31" i="1"/>
  <c r="N57" i="1"/>
  <c r="N56" i="1" s="1"/>
  <c r="N84" i="1"/>
  <c r="N94" i="1"/>
  <c r="K94" i="1"/>
  <c r="J28" i="1"/>
  <c r="J31" i="1"/>
  <c r="J57" i="1"/>
  <c r="J56" i="1" s="1"/>
  <c r="J84" i="1"/>
  <c r="J94" i="1"/>
  <c r="I28" i="1"/>
  <c r="I31" i="1"/>
  <c r="I57" i="1"/>
  <c r="I56" i="1" s="1"/>
  <c r="I84" i="1"/>
  <c r="I94" i="1"/>
  <c r="H31" i="1"/>
  <c r="H9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H97" i="1" l="1"/>
  <c r="K97" i="1"/>
  <c r="C12" i="1" s="1"/>
  <c r="J97" i="1"/>
  <c r="C15" i="1"/>
  <c r="Q97" i="1"/>
  <c r="Q98" i="1" s="1"/>
  <c r="U97" i="1"/>
  <c r="L97" i="1"/>
  <c r="I97" i="1"/>
  <c r="T97" i="1"/>
  <c r="T98" i="1" s="1"/>
  <c r="R97" i="1"/>
  <c r="O97" i="1"/>
  <c r="P97" i="1"/>
  <c r="M97" i="1"/>
  <c r="V97" i="1"/>
  <c r="W97" i="1"/>
  <c r="W98" i="1" s="1"/>
  <c r="N97" i="1"/>
  <c r="C14" i="1" l="1"/>
  <c r="R98" i="1"/>
  <c r="L98" i="1"/>
  <c r="C13" i="1"/>
  <c r="U98" i="1"/>
  <c r="O98" i="1"/>
  <c r="N98" i="1"/>
  <c r="X97" i="1"/>
  <c r="X98" i="1" l="1"/>
</calcChain>
</file>

<file path=xl/sharedStrings.xml><?xml version="1.0" encoding="utf-8"?>
<sst xmlns="http://schemas.openxmlformats.org/spreadsheetml/2006/main" count="438" uniqueCount="135">
  <si>
    <t>RAMOWY PLAN STUDIÓW NA KIERUNKU: "DZIENNIKARSTWO I KOMUNIKACJA SPOŁECZNA" - STUDIA STACJONARNE DRUGIEGO STOPNIA</t>
  </si>
  <si>
    <t>Kierunek:</t>
  </si>
  <si>
    <t>Dziennikarstwo i komunikacja społeczna</t>
  </si>
  <si>
    <t>Specjalność:</t>
  </si>
  <si>
    <t>1. Dziennikarstwo śledcze</t>
  </si>
  <si>
    <t>3. Dziennikarstwo w mediach cyfrowych</t>
  </si>
  <si>
    <t>Profil kształcenia:</t>
  </si>
  <si>
    <t>ogólnoakademicki</t>
  </si>
  <si>
    <t>Forma studiów:</t>
  </si>
  <si>
    <t>stacjonarne</t>
  </si>
  <si>
    <t>Poziom kształcenia:</t>
  </si>
  <si>
    <t>II stopnia</t>
  </si>
  <si>
    <t>ECTS</t>
  </si>
  <si>
    <t>Liczba godzin zajęć:</t>
  </si>
  <si>
    <t>Łączna liczba godzin zajęć z konsultacjami:</t>
  </si>
  <si>
    <t>Łączna liczba godz. zajęć i godz. bezkontaktowych:</t>
  </si>
  <si>
    <t>Legenda:</t>
  </si>
  <si>
    <r>
      <rPr>
        <sz val="8"/>
        <color rgb="FF000000"/>
        <rFont val="Czcionka tekstu podstawowego"/>
        <charset val="238"/>
      </rPr>
      <t xml:space="preserve">Typ zajęć: </t>
    </r>
    <r>
      <rPr>
        <b/>
        <sz val="8"/>
        <color rgb="FF000000"/>
        <rFont val="Czcionka tekstu podstawowego"/>
        <charset val="238"/>
      </rPr>
      <t>O</t>
    </r>
    <r>
      <rPr>
        <sz val="8"/>
        <color rgb="FF000000"/>
        <rFont val="Czcionka tekstu podstawowego"/>
        <charset val="238"/>
      </rPr>
      <t xml:space="preserve"> - obligatoryjny, </t>
    </r>
    <r>
      <rPr>
        <b/>
        <sz val="8"/>
        <color rgb="FF000000"/>
        <rFont val="Czcionka tekstu podstawowego"/>
        <charset val="238"/>
      </rPr>
      <t>F</t>
    </r>
    <r>
      <rPr>
        <sz val="8"/>
        <color rgb="FF000000"/>
        <rFont val="Czcionka tekstu podstawowego"/>
        <charset val="238"/>
      </rPr>
      <t xml:space="preserve"> - fakultatywny (student ma pełną lub ograniczoną swobodę wyboru)</t>
    </r>
  </si>
  <si>
    <r>
      <rPr>
        <sz val="8"/>
        <color rgb="FF000000"/>
        <rFont val="Czcionka tekstu podstawowego"/>
        <charset val="238"/>
      </rPr>
      <t xml:space="preserve">Forma zaliczenia: </t>
    </r>
    <r>
      <rPr>
        <b/>
        <sz val="8"/>
        <color rgb="FF000000"/>
        <rFont val="Czcionka tekstu podstawowego"/>
        <charset val="238"/>
      </rPr>
      <t>O</t>
    </r>
    <r>
      <rPr>
        <sz val="8"/>
        <color rgb="FF000000"/>
        <rFont val="Czcionka tekstu podstawowego"/>
        <charset val="238"/>
      </rPr>
      <t xml:space="preserve"> - ocena końcowa, </t>
    </r>
    <r>
      <rPr>
        <b/>
        <sz val="8"/>
        <color rgb="FF000000"/>
        <rFont val="Czcionka tekstu podstawowego"/>
        <charset val="238"/>
      </rPr>
      <t>Z</t>
    </r>
    <r>
      <rPr>
        <sz val="8"/>
        <color rgb="FF000000"/>
        <rFont val="Czcionka tekstu podstawowego"/>
        <charset val="238"/>
      </rPr>
      <t xml:space="preserve"> - zaliczenie bez oceny</t>
    </r>
  </si>
  <si>
    <t>Lp.</t>
  </si>
  <si>
    <t>Nazwa modułu kszatłcenia</t>
  </si>
  <si>
    <t>Typ zajęć (O/F)</t>
  </si>
  <si>
    <t>Zakres nauk (P/I)</t>
  </si>
  <si>
    <t>Forma zalicze-nia</t>
  </si>
  <si>
    <t>Forma zajęć</t>
  </si>
  <si>
    <t>Godziny zajęć</t>
  </si>
  <si>
    <t>Godziny kontaktowe w formie konsultacji</t>
  </si>
  <si>
    <t>Godziny łącznie: zajęć, konsultacji i bezkon-taktowe</t>
  </si>
  <si>
    <t>I rok</t>
  </si>
  <si>
    <t>II rok</t>
  </si>
  <si>
    <t>1 sem</t>
  </si>
  <si>
    <t>2 sem</t>
  </si>
  <si>
    <t>3 sem</t>
  </si>
  <si>
    <t>4 sem</t>
  </si>
  <si>
    <t>w</t>
  </si>
  <si>
    <t>ć / k</t>
  </si>
  <si>
    <t>i</t>
  </si>
  <si>
    <t>ects</t>
  </si>
  <si>
    <t>I. MODUŁY KSZTAŁCENIA OGÓLNOUCZELNIANEGO</t>
  </si>
  <si>
    <t>Antropologia kulturowa</t>
  </si>
  <si>
    <t>O</t>
  </si>
  <si>
    <t>W</t>
  </si>
  <si>
    <t>Dzieje myśli chrześcijańskiej</t>
  </si>
  <si>
    <t>II. MODUŁY KIERUNKOWE</t>
  </si>
  <si>
    <t>Psychologia społeczna</t>
  </si>
  <si>
    <t>Międzynarodowe stosunki polityczne</t>
  </si>
  <si>
    <t>Filozoficzne podstawy komunikacji medialnej</t>
  </si>
  <si>
    <t>Główne nurty kultury światowej i polskiej</t>
  </si>
  <si>
    <t>W + Ć</t>
  </si>
  <si>
    <t>Współczesna kultura komunikowania</t>
  </si>
  <si>
    <t>Prawo autorskie i prasowe</t>
  </si>
  <si>
    <t>Społeczne i kulturowe oddziaływanie mediów</t>
  </si>
  <si>
    <t>Metody badań medioznawczych</t>
  </si>
  <si>
    <t>Etyczne aspekty działania mediów</t>
  </si>
  <si>
    <t>Komunikowanie międzynarodowe i międzykulturowe</t>
  </si>
  <si>
    <t>Marketing i reklama</t>
  </si>
  <si>
    <t>Reportaż literacki</t>
  </si>
  <si>
    <t>W + Pr</t>
  </si>
  <si>
    <t>Historia i kultura Europy Środkowo-Wschodniej</t>
  </si>
  <si>
    <t>Badania opinii publicznej</t>
  </si>
  <si>
    <t>System polityczny w Polsce</t>
  </si>
  <si>
    <t>Media wyznaniowe i religijne</t>
  </si>
  <si>
    <t>K</t>
  </si>
  <si>
    <t>Esej</t>
  </si>
  <si>
    <t>Wywiad</t>
  </si>
  <si>
    <t>Kultura języka</t>
  </si>
  <si>
    <t>Debata dziennikarska</t>
  </si>
  <si>
    <t>Perswazja i manipulacja w mediach</t>
  </si>
  <si>
    <t>Teoria obrazu w mediach</t>
  </si>
  <si>
    <t>Analiza dyskursu medialnego</t>
  </si>
  <si>
    <t>III. MODUŁY SPECJALNOŚCIOWE I SPECJALIZACYJNE</t>
  </si>
  <si>
    <t>Specjalność: Dziennikarstwo śledcze</t>
  </si>
  <si>
    <t>F</t>
  </si>
  <si>
    <t>Kompendium prawne dziennikarza śledczego</t>
  </si>
  <si>
    <t>Kwerenda i weryfikacja informacji</t>
  </si>
  <si>
    <t>Metody i organizacja pracy dziennikarza śledczego</t>
  </si>
  <si>
    <t xml:space="preserve">Etyka pracy dziennikarza śledczego </t>
  </si>
  <si>
    <t>Przemiany własnościowe i instytucjonalne w Polsce po 1989 roku</t>
  </si>
  <si>
    <t>Seminarium dyplomowe: dziennikarstwo śledcze</t>
  </si>
  <si>
    <t>Z</t>
  </si>
  <si>
    <t>S</t>
  </si>
  <si>
    <t>Geografia historyczno-kulturowa</t>
  </si>
  <si>
    <t>K + Pr</t>
  </si>
  <si>
    <t xml:space="preserve">Współczesna literatura środkowo  i wschodnioeuropejska </t>
  </si>
  <si>
    <t>Kultury mniejszości narodowych, etnicznych i wyznaniowych w Europie Środkowo-Wschodniej</t>
  </si>
  <si>
    <t>Metody pracy korespondenta zagranicznego</t>
  </si>
  <si>
    <t>Stosunki polityczne w Europie Środkowo-Wschodniej</t>
  </si>
  <si>
    <t>Seminarium dyplomowe: Dziennikarstwo międzykulturowe</t>
  </si>
  <si>
    <t>Pr</t>
  </si>
  <si>
    <t>Specjalność: Dziennikarstwo w mediach cyfrowych</t>
  </si>
  <si>
    <t>Nowoczesne technologie w pracy dziennikarza</t>
  </si>
  <si>
    <t>PR: teorie i metody</t>
  </si>
  <si>
    <t>Specyfika pracy dziennikarza w mediach cyfrowych</t>
  </si>
  <si>
    <t>Zarządzanie projektem</t>
  </si>
  <si>
    <t>Zarządzanie kryzysowe</t>
  </si>
  <si>
    <t>Media społecznościowe</t>
  </si>
  <si>
    <t>Seminarium dyplomowe: Dziennikarstwo w mediach cyfrowych</t>
  </si>
  <si>
    <t>IV. MODUŁY SWOBODNEGO WYBORU</t>
  </si>
  <si>
    <t>Moduł swobodnego wyboru - 1</t>
  </si>
  <si>
    <t>A.</t>
  </si>
  <si>
    <t>Dziennikarstwo modowe</t>
  </si>
  <si>
    <t>B.</t>
  </si>
  <si>
    <t>Dziennikarstwo lifestylowe</t>
  </si>
  <si>
    <t>Moduł swobodnego wyboru - 2</t>
  </si>
  <si>
    <t>Mistrzowie eseju</t>
  </si>
  <si>
    <t>Mistrzowie wywiadu</t>
  </si>
  <si>
    <t>Moduł swobodnego wyboru - 3</t>
  </si>
  <si>
    <t>The Characteristics of International Media</t>
  </si>
  <si>
    <t>International media on Central Europe</t>
  </si>
  <si>
    <t>VI. MODUŁY UZUPEŁNIAJĄCE</t>
  </si>
  <si>
    <t>Język obcy nowożytny</t>
  </si>
  <si>
    <t>Ć</t>
  </si>
  <si>
    <r>
      <rPr>
        <sz val="10"/>
        <color rgb="FF000000"/>
        <rFont val="Calibri"/>
        <family val="2"/>
        <charset val="238"/>
      </rPr>
      <t>Szkolenie BHP (</t>
    </r>
    <r>
      <rPr>
        <i/>
        <sz val="10"/>
        <color rgb="FF000000"/>
        <rFont val="Calibri"/>
        <family val="2"/>
        <charset val="238"/>
      </rPr>
      <t>kurs e-learningowy</t>
    </r>
    <r>
      <rPr>
        <sz val="10"/>
        <color rgb="FF000000"/>
        <rFont val="Calibri"/>
        <family val="2"/>
        <charset val="238"/>
      </rPr>
      <t>)</t>
    </r>
  </si>
  <si>
    <t>Razem</t>
  </si>
  <si>
    <t>Razem w semestrach</t>
  </si>
  <si>
    <t>godz.</t>
  </si>
  <si>
    <t xml:space="preserve">Załącznik nr 2 do Uchwały nr 32/2016/2017 Rady Wydziału Filozoficznego Akademii Ignatianum w Krakowie z dnia 21 marca 2017 r. </t>
  </si>
  <si>
    <t>Nurty dziennikarstwa nieprofesjonalnego</t>
  </si>
  <si>
    <t>2. Dziennikarstwo międzykulturowe: Europa Środkowo-Wschodnia</t>
  </si>
  <si>
    <t>Specjalność: Dziennikarstwo międzykulturowe: Europa Środkowo-Wschodnia</t>
  </si>
  <si>
    <t>Polonia w Europie Środkowo-Wschodniej</t>
  </si>
  <si>
    <t>Charakter zajęć: Pk - praktyczny, B - badawczy</t>
  </si>
  <si>
    <t>V. MODUŁ PRAKTYK</t>
  </si>
  <si>
    <t>P</t>
  </si>
  <si>
    <r>
      <t xml:space="preserve">Zakres nauk: </t>
    </r>
    <r>
      <rPr>
        <b/>
        <sz val="8"/>
        <color rgb="FF000000"/>
        <rFont val="Czcionka tekstu podstawowego"/>
        <charset val="238"/>
      </rPr>
      <t xml:space="preserve">P </t>
    </r>
    <r>
      <rPr>
        <sz val="8"/>
        <color rgb="FF000000"/>
        <rFont val="Czcionka tekstu podstawowego"/>
        <charset val="238"/>
      </rPr>
      <t>- nauki podstawowe,  I - nauki inne</t>
    </r>
  </si>
  <si>
    <r>
      <t xml:space="preserve">Forma zajęć: </t>
    </r>
    <r>
      <rPr>
        <b/>
        <sz val="8"/>
        <color rgb="FF000000"/>
        <rFont val="Czcionka tekstu podstawowego"/>
        <charset val="238"/>
      </rPr>
      <t>W</t>
    </r>
    <r>
      <rPr>
        <sz val="8"/>
        <color rgb="FF000000"/>
        <rFont val="Czcionka tekstu podstawowego"/>
        <charset val="238"/>
      </rPr>
      <t xml:space="preserve"> - wykład, </t>
    </r>
    <r>
      <rPr>
        <b/>
        <sz val="8"/>
        <color rgb="FF000000"/>
        <rFont val="Czcionka tekstu podstawowego"/>
        <charset val="238"/>
      </rPr>
      <t>Ć</t>
    </r>
    <r>
      <rPr>
        <sz val="8"/>
        <color rgb="FF000000"/>
        <rFont val="Czcionka tekstu podstawowego"/>
        <charset val="238"/>
      </rPr>
      <t xml:space="preserve"> - ćwiczenia, </t>
    </r>
    <r>
      <rPr>
        <b/>
        <sz val="8"/>
        <color rgb="FF000000"/>
        <rFont val="Czcionka tekstu podstawowego"/>
        <charset val="238"/>
      </rPr>
      <t>K</t>
    </r>
    <r>
      <rPr>
        <sz val="8"/>
        <color rgb="FF000000"/>
        <rFont val="Czcionka tekstu podstawowego"/>
        <charset val="238"/>
      </rPr>
      <t xml:space="preserve"> - konwersatorium, </t>
    </r>
    <r>
      <rPr>
        <b/>
        <sz val="8"/>
        <color rgb="FF000000"/>
        <rFont val="Czcionka tekstu podstawowego"/>
        <charset val="238"/>
      </rPr>
      <t>S</t>
    </r>
    <r>
      <rPr>
        <sz val="8"/>
        <color rgb="FF000000"/>
        <rFont val="Czcionka tekstu podstawowego"/>
        <charset val="238"/>
      </rPr>
      <t xml:space="preserve"> - seminarium, </t>
    </r>
    <r>
      <rPr>
        <b/>
        <sz val="8"/>
        <color rgb="FF000000"/>
        <rFont val="Czcionka tekstu podstawowego"/>
        <charset val="238"/>
      </rPr>
      <t>Pr</t>
    </r>
    <r>
      <rPr>
        <sz val="8"/>
        <color rgb="FF000000"/>
        <rFont val="Czcionka tekstu podstawowego"/>
        <charset val="238"/>
      </rPr>
      <t xml:space="preserve"> - projekt, </t>
    </r>
    <r>
      <rPr>
        <b/>
        <sz val="8"/>
        <color rgb="FF000000"/>
        <rFont val="Czcionka tekstu podstawowego"/>
        <charset val="238"/>
      </rPr>
      <t>Pp</t>
    </r>
    <r>
      <rPr>
        <sz val="8"/>
        <color rgb="FF000000"/>
        <rFont val="Czcionka tekstu podstawowego"/>
        <charset val="238"/>
      </rPr>
      <t xml:space="preserve"> - praktyka</t>
    </r>
  </si>
  <si>
    <t>I</t>
  </si>
  <si>
    <t>Pp</t>
  </si>
  <si>
    <t>Kompozycja nowych form dziennikarskich w internecie</t>
  </si>
  <si>
    <t>Dziennikarstwo śledcze w dobie mediów cyfrowych</t>
  </si>
  <si>
    <t>Rola mediów tradycyjnych i nowych mediów w dialogu międzykulturowym</t>
  </si>
  <si>
    <t>B</t>
  </si>
  <si>
    <t>Charakter zajęć</t>
  </si>
  <si>
    <t>Pk</t>
  </si>
  <si>
    <t>(obowiązuje studentów rozpoczynających studia w roku akademickim 2018/2019)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</si>
</sst>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rgb="FF000000"/>
      <name val="Czcionka tekstu podstawowego"/>
      <family val="2"/>
      <charset val="238"/>
    </font>
    <font>
      <sz val="10"/>
      <color rgb="FF000000"/>
      <name val="Czcionka tekstu podstawowego"/>
      <family val="2"/>
      <charset val="238"/>
    </font>
    <font>
      <sz val="9"/>
      <color rgb="FF000000"/>
      <name val="Times New Roman"/>
      <family val="1"/>
      <charset val="238"/>
    </font>
    <font>
      <b/>
      <sz val="10"/>
      <color rgb="FF000000"/>
      <name val="Czcionka tekstu podstawowego"/>
      <charset val="238"/>
    </font>
    <font>
      <b/>
      <i/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1"/>
      <color rgb="FFFF0000"/>
      <name val="Czcionka tekstu podstawowego"/>
      <charset val="238"/>
    </font>
    <font>
      <i/>
      <sz val="12"/>
      <name val="Times New Roman"/>
      <family val="1"/>
      <charset val="238"/>
    </font>
    <font>
      <b/>
      <sz val="12"/>
      <name val="Calibri"/>
      <family val="2"/>
      <charset val="238"/>
    </font>
    <font>
      <u/>
      <sz val="12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zcionka tekstu podstawowego"/>
      <charset val="238"/>
    </font>
    <font>
      <i/>
      <sz val="11"/>
      <color rgb="FFFF0000"/>
      <name val="Czcionka tekstu podstawowego"/>
      <charset val="238"/>
    </font>
    <font>
      <sz val="10"/>
      <color rgb="FF000000"/>
      <name val="Calibri"/>
      <family val="2"/>
      <charset val="238"/>
    </font>
    <font>
      <sz val="11"/>
      <color rgb="FF000000"/>
      <name val="Czcionka tekstu podstawowego"/>
      <charset val="238"/>
    </font>
    <font>
      <i/>
      <sz val="10"/>
      <color rgb="FF0066CC"/>
      <name val="Times New Roman"/>
      <family val="1"/>
      <charset val="238"/>
    </font>
    <font>
      <sz val="8"/>
      <color rgb="FF000000"/>
      <name val="Czcionka tekstu podstawowego"/>
      <charset val="238"/>
    </font>
    <font>
      <b/>
      <sz val="8"/>
      <color rgb="FF000000"/>
      <name val="Czcionka tekstu podstawowego"/>
      <charset val="238"/>
    </font>
    <font>
      <b/>
      <sz val="12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7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1"/>
    </font>
    <font>
      <i/>
      <sz val="10"/>
      <color rgb="FF000000"/>
      <name val="Calibri"/>
      <family val="2"/>
      <charset val="238"/>
    </font>
    <font>
      <sz val="10"/>
      <color rgb="FFFF0000"/>
      <name val="Czcionka tekstu podstawowego"/>
      <charset val="238"/>
    </font>
    <font>
      <b/>
      <sz val="10"/>
      <name val="Czcionka tekstu podstawowego"/>
      <charset val="238"/>
    </font>
    <font>
      <i/>
      <sz val="10"/>
      <color rgb="FFFF0000"/>
      <name val="Czcionka tekstu podstawowego"/>
      <charset val="238"/>
    </font>
    <font>
      <b/>
      <sz val="10"/>
      <color rgb="FF000000"/>
      <name val="Czcionka tekstu podstawowego"/>
      <family val="2"/>
      <charset val="238"/>
    </font>
    <font>
      <sz val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CC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7" fillId="0" borderId="0" xfId="0" applyFont="1"/>
    <xf numFmtId="0" fontId="8" fillId="2" borderId="0" xfId="0" applyFont="1" applyFill="1" applyBorder="1" applyAlignment="1" applyProtection="1">
      <alignment horizontal="left"/>
      <protection hidden="1"/>
    </xf>
    <xf numFmtId="0" fontId="9" fillId="2" borderId="0" xfId="0" applyFont="1" applyFill="1" applyBorder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11" fillId="0" borderId="0" xfId="0" applyFont="1"/>
    <xf numFmtId="0" fontId="12" fillId="2" borderId="0" xfId="0" applyFont="1" applyFill="1" applyBorder="1" applyAlignment="1" applyProtection="1">
      <alignment horizontal="left"/>
      <protection hidden="1"/>
    </xf>
    <xf numFmtId="0" fontId="14" fillId="0" borderId="0" xfId="0" applyFont="1"/>
    <xf numFmtId="0" fontId="15" fillId="0" borderId="0" xfId="0" applyFont="1"/>
    <xf numFmtId="0" fontId="9" fillId="2" borderId="0" xfId="0" applyFont="1" applyFill="1" applyBorder="1" applyAlignment="1" applyProtection="1">
      <alignment horizontal="right"/>
      <protection hidden="1"/>
    </xf>
    <xf numFmtId="0" fontId="13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2" borderId="0" xfId="0" applyFont="1" applyFill="1" applyBorder="1" applyAlignment="1" applyProtection="1">
      <alignment horizontal="left"/>
      <protection hidden="1"/>
    </xf>
    <xf numFmtId="0" fontId="18" fillId="0" borderId="0" xfId="0" applyFont="1"/>
    <xf numFmtId="0" fontId="10" fillId="2" borderId="0" xfId="0" applyFont="1" applyFill="1" applyBorder="1" applyAlignment="1" applyProtection="1">
      <alignment horizontal="left"/>
      <protection hidden="1"/>
    </xf>
    <xf numFmtId="0" fontId="20" fillId="0" borderId="0" xfId="0" applyFont="1" applyBorder="1" applyAlignment="1" applyProtection="1">
      <alignment horizontal="left"/>
      <protection locked="0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1" fillId="7" borderId="1" xfId="0" applyFont="1" applyFill="1" applyBorder="1"/>
    <xf numFmtId="0" fontId="15" fillId="7" borderId="6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/>
    </xf>
    <xf numFmtId="0" fontId="21" fillId="7" borderId="1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3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1" fillId="7" borderId="5" xfId="0" applyFont="1" applyFill="1" applyBorder="1" applyAlignment="1">
      <alignment horizontal="center"/>
    </xf>
    <xf numFmtId="0" fontId="15" fillId="0" borderId="1" xfId="0" applyFont="1" applyBorder="1"/>
    <xf numFmtId="0" fontId="15" fillId="3" borderId="1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1" fillId="7" borderId="1" xfId="0" applyFont="1" applyFill="1" applyBorder="1" applyAlignment="1">
      <alignment horizontal="left"/>
    </xf>
    <xf numFmtId="0" fontId="27" fillId="7" borderId="1" xfId="0" applyFont="1" applyFill="1" applyBorder="1" applyAlignment="1" applyProtection="1">
      <alignment horizontal="center"/>
      <protection locked="0"/>
    </xf>
    <xf numFmtId="0" fontId="28" fillId="7" borderId="1" xfId="0" applyFont="1" applyFill="1" applyBorder="1" applyAlignment="1">
      <alignment horizontal="center"/>
    </xf>
    <xf numFmtId="0" fontId="27" fillId="7" borderId="6" xfId="0" applyFont="1" applyFill="1" applyBorder="1" applyAlignment="1" applyProtection="1">
      <alignment horizontal="center"/>
      <protection locked="0"/>
    </xf>
    <xf numFmtId="0" fontId="27" fillId="7" borderId="3" xfId="0" applyFont="1" applyFill="1" applyBorder="1" applyAlignment="1" applyProtection="1">
      <alignment horizontal="center"/>
      <protection locked="0"/>
    </xf>
    <xf numFmtId="0" fontId="26" fillId="0" borderId="3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15" fillId="0" borderId="6" xfId="0" applyFont="1" applyBorder="1"/>
    <xf numFmtId="0" fontId="15" fillId="0" borderId="9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6" fillId="0" borderId="1" xfId="0" applyFont="1" applyBorder="1" applyAlignment="1" applyProtection="1">
      <alignment horizontal="center"/>
      <protection locked="0"/>
    </xf>
    <xf numFmtId="0" fontId="15" fillId="3" borderId="8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15" fillId="7" borderId="6" xfId="0" applyFont="1" applyFill="1" applyBorder="1"/>
    <xf numFmtId="0" fontId="15" fillId="7" borderId="1" xfId="0" applyFont="1" applyFill="1" applyBorder="1"/>
    <xf numFmtId="0" fontId="15" fillId="8" borderId="1" xfId="0" applyFont="1" applyFill="1" applyBorder="1"/>
    <xf numFmtId="0" fontId="15" fillId="8" borderId="6" xfId="0" applyFont="1" applyFill="1" applyBorder="1"/>
    <xf numFmtId="0" fontId="21" fillId="8" borderId="1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26" fillId="0" borderId="1" xfId="0" applyFont="1" applyBorder="1"/>
    <xf numFmtId="0" fontId="15" fillId="8" borderId="1" xfId="0" applyFont="1" applyFill="1" applyBorder="1" applyAlignment="1">
      <alignment horizontal="center"/>
    </xf>
    <xf numFmtId="0" fontId="15" fillId="8" borderId="6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" fillId="8" borderId="5" xfId="0" applyFont="1" applyFill="1" applyBorder="1"/>
    <xf numFmtId="0" fontId="1" fillId="0" borderId="5" xfId="0" applyFont="1" applyBorder="1"/>
    <xf numFmtId="0" fontId="15" fillId="7" borderId="6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right"/>
    </xf>
    <xf numFmtId="0" fontId="0" fillId="9" borderId="16" xfId="0" applyFont="1" applyFill="1" applyBorder="1"/>
    <xf numFmtId="0" fontId="3" fillId="7" borderId="4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right"/>
    </xf>
    <xf numFmtId="0" fontId="31" fillId="0" borderId="0" xfId="0" applyFont="1"/>
    <xf numFmtId="0" fontId="1" fillId="0" borderId="17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5" fillId="0" borderId="19" xfId="0" applyFont="1" applyBorder="1"/>
    <xf numFmtId="0" fontId="0" fillId="0" borderId="20" xfId="0" applyBorder="1"/>
    <xf numFmtId="0" fontId="15" fillId="0" borderId="20" xfId="0" applyFont="1" applyBorder="1"/>
    <xf numFmtId="0" fontId="0" fillId="0" borderId="0" xfId="0" applyBorder="1"/>
    <xf numFmtId="0" fontId="25" fillId="0" borderId="1" xfId="0" applyFont="1" applyBorder="1"/>
    <xf numFmtId="0" fontId="29" fillId="0" borderId="1" xfId="0" applyFont="1" applyBorder="1" applyProtection="1">
      <protection locked="0"/>
    </xf>
    <xf numFmtId="0" fontId="29" fillId="0" borderId="1" xfId="0" applyFont="1" applyBorder="1"/>
    <xf numFmtId="0" fontId="35" fillId="2" borderId="0" xfId="0" applyFont="1" applyFill="1" applyBorder="1" applyAlignment="1" applyProtection="1">
      <alignment horizontal="left"/>
      <protection hidden="1"/>
    </xf>
    <xf numFmtId="0" fontId="15" fillId="10" borderId="1" xfId="0" applyFont="1" applyFill="1" applyBorder="1"/>
    <xf numFmtId="0" fontId="25" fillId="10" borderId="6" xfId="0" applyFont="1" applyFill="1" applyBorder="1"/>
    <xf numFmtId="0" fontId="15" fillId="10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0" fontId="18" fillId="12" borderId="0" xfId="0" applyFont="1" applyFill="1"/>
    <xf numFmtId="0" fontId="1" fillId="12" borderId="0" xfId="0" applyFont="1" applyFill="1"/>
    <xf numFmtId="0" fontId="14" fillId="12" borderId="0" xfId="0" applyFont="1" applyFill="1"/>
    <xf numFmtId="0" fontId="1" fillId="12" borderId="0" xfId="0" applyFont="1" applyFill="1" applyAlignment="1">
      <alignment horizontal="center"/>
    </xf>
    <xf numFmtId="2" fontId="3" fillId="13" borderId="0" xfId="0" applyNumberFormat="1" applyFont="1" applyFill="1" applyAlignment="1">
      <alignment horizontal="center"/>
    </xf>
    <xf numFmtId="0" fontId="16" fillId="12" borderId="0" xfId="0" applyFont="1" applyFill="1"/>
    <xf numFmtId="0" fontId="3" fillId="12" borderId="0" xfId="0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0" fontId="32" fillId="1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2" fontId="3" fillId="12" borderId="0" xfId="0" applyNumberFormat="1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2" fontId="3" fillId="14" borderId="0" xfId="0" applyNumberFormat="1" applyFont="1" applyFill="1" applyAlignment="1">
      <alignment horizontal="center"/>
    </xf>
    <xf numFmtId="0" fontId="34" fillId="12" borderId="0" xfId="0" applyFont="1" applyFill="1" applyAlignment="1">
      <alignment horizontal="center"/>
    </xf>
    <xf numFmtId="0" fontId="13" fillId="12" borderId="0" xfId="0" applyFont="1" applyFill="1"/>
    <xf numFmtId="0" fontId="31" fillId="12" borderId="0" xfId="0" applyFont="1" applyFill="1"/>
    <xf numFmtId="0" fontId="1" fillId="12" borderId="0" xfId="0" applyFont="1" applyFill="1" applyAlignment="1">
      <alignment horizontal="left"/>
    </xf>
    <xf numFmtId="0" fontId="3" fillId="13" borderId="0" xfId="0" applyFont="1" applyFill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1" fillId="12" borderId="0" xfId="0" applyFont="1" applyFill="1" applyAlignment="1">
      <alignment horizontal="center" readingOrder="1"/>
    </xf>
    <xf numFmtId="0" fontId="3" fillId="15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/>
    </xf>
    <xf numFmtId="0" fontId="15" fillId="12" borderId="10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6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4"/>
  <sheetViews>
    <sheetView tabSelected="1" view="pageBreakPreview" topLeftCell="A163" zoomScale="120" zoomScaleNormal="120" zoomScaleSheetLayoutView="120" workbookViewId="0">
      <selection activeCell="T117" sqref="T117"/>
    </sheetView>
  </sheetViews>
  <sheetFormatPr defaultRowHeight="14.25"/>
  <cols>
    <col min="1" max="1" width="2.625" style="1"/>
    <col min="2" max="2" width="57.125" style="1"/>
    <col min="3" max="3" width="13.875" style="1" bestFit="1" customWidth="1"/>
    <col min="4" max="4" width="4.625" style="2"/>
    <col min="5" max="5" width="5.25" style="2"/>
    <col min="6" max="6" width="5.75" style="2"/>
    <col min="7" max="7" width="5.25" style="2"/>
    <col min="8" max="8" width="7.125" style="2"/>
    <col min="9" max="9" width="6.875" style="2"/>
    <col min="10" max="10" width="7.375" style="2"/>
    <col min="11" max="11" width="5.75" style="2"/>
    <col min="12" max="14" width="4" style="1"/>
    <col min="15" max="15" width="4.5" style="1"/>
    <col min="16" max="20" width="4" style="1"/>
    <col min="21" max="21" width="3.5" style="1"/>
    <col min="22" max="23" width="4" style="1"/>
    <col min="24" max="24" width="6.875"/>
    <col min="25" max="1025" width="9.375"/>
  </cols>
  <sheetData>
    <row r="1" spans="1:24">
      <c r="A1" s="3" t="s">
        <v>116</v>
      </c>
    </row>
    <row r="3" spans="1:24">
      <c r="A3" s="4" t="s">
        <v>0</v>
      </c>
    </row>
    <row r="4" spans="1:24" ht="15">
      <c r="A4" s="5" t="s">
        <v>134</v>
      </c>
      <c r="B4" s="6"/>
      <c r="C4" s="6"/>
      <c r="D4" s="7"/>
      <c r="E4" s="7"/>
      <c r="F4" s="7"/>
      <c r="G4" s="8"/>
      <c r="H4" s="1"/>
      <c r="I4" s="1"/>
      <c r="J4" s="1"/>
      <c r="K4" s="1"/>
    </row>
    <row r="5" spans="1:24" ht="15.75">
      <c r="A5" s="10" t="s">
        <v>1</v>
      </c>
      <c r="C5" s="11" t="s">
        <v>2</v>
      </c>
      <c r="H5" s="1"/>
      <c r="I5" s="1"/>
      <c r="J5" s="1"/>
      <c r="K5" s="1"/>
      <c r="L5" s="13"/>
      <c r="N5" s="132"/>
      <c r="O5" s="132"/>
      <c r="R5" s="13"/>
    </row>
    <row r="6" spans="1:24" ht="15.75">
      <c r="A6" s="10" t="s">
        <v>3</v>
      </c>
      <c r="C6" s="14" t="s">
        <v>4</v>
      </c>
      <c r="H6" s="14"/>
      <c r="I6" s="14"/>
      <c r="J6" s="14"/>
      <c r="K6" s="1"/>
      <c r="N6" s="132"/>
      <c r="O6" s="132"/>
    </row>
    <row r="7" spans="1:24" ht="15.75">
      <c r="A7" s="10"/>
      <c r="C7" s="14" t="s">
        <v>118</v>
      </c>
      <c r="H7" s="14"/>
      <c r="I7" s="14"/>
      <c r="J7" s="14"/>
      <c r="K7" s="1"/>
      <c r="N7" s="130"/>
      <c r="O7" s="130"/>
    </row>
    <row r="8" spans="1:24" ht="15.75">
      <c r="A8" s="10"/>
      <c r="C8" s="14" t="s">
        <v>5</v>
      </c>
      <c r="H8" s="1"/>
      <c r="I8" s="1"/>
      <c r="J8" s="1"/>
      <c r="K8" s="1"/>
      <c r="N8" s="132"/>
      <c r="O8" s="132"/>
    </row>
    <row r="9" spans="1:24" ht="15.75">
      <c r="A9" s="10" t="s">
        <v>6</v>
      </c>
      <c r="C9" s="11" t="s">
        <v>7</v>
      </c>
      <c r="H9" s="1"/>
      <c r="I9" s="1"/>
      <c r="J9" s="1"/>
      <c r="K9" s="1"/>
      <c r="M9" s="16"/>
      <c r="N9" s="132"/>
      <c r="O9" s="132"/>
      <c r="R9" s="15"/>
      <c r="S9" s="16"/>
    </row>
    <row r="10" spans="1:24" ht="15.75">
      <c r="A10" s="10" t="s">
        <v>8</v>
      </c>
      <c r="C10" s="11" t="s">
        <v>9</v>
      </c>
      <c r="G10" s="1"/>
      <c r="H10" s="1"/>
      <c r="I10" s="1"/>
      <c r="J10" s="1"/>
      <c r="K10" s="1"/>
      <c r="N10" s="132"/>
      <c r="O10" s="132"/>
    </row>
    <row r="11" spans="1:24" ht="15.75">
      <c r="A11" s="10" t="s">
        <v>10</v>
      </c>
      <c r="C11" s="11" t="s">
        <v>11</v>
      </c>
      <c r="G11" s="1"/>
      <c r="H11" s="1"/>
      <c r="I11" s="1"/>
      <c r="J11" s="1"/>
      <c r="K11" s="1"/>
      <c r="N11" s="130"/>
      <c r="O11" s="130"/>
    </row>
    <row r="12" spans="1:24" ht="15.75">
      <c r="A12" s="10" t="s">
        <v>12</v>
      </c>
      <c r="C12" s="17">
        <f>SUM(K97)</f>
        <v>120</v>
      </c>
      <c r="G12" s="1"/>
      <c r="H12" s="1"/>
      <c r="I12" s="15"/>
      <c r="J12" s="16"/>
      <c r="K12" s="1"/>
      <c r="N12" s="15"/>
      <c r="R12" s="18"/>
      <c r="T12" s="18"/>
    </row>
    <row r="13" spans="1:24" ht="15.75">
      <c r="A13" s="10" t="s">
        <v>13</v>
      </c>
      <c r="C13" s="17">
        <f>SUM(H97)</f>
        <v>1050</v>
      </c>
      <c r="G13" s="1"/>
      <c r="H13" s="1"/>
      <c r="I13" s="1"/>
      <c r="J13" s="1"/>
      <c r="K13" s="1"/>
      <c r="N13" s="131"/>
      <c r="O13" s="131"/>
      <c r="R13" s="15"/>
    </row>
    <row r="14" spans="1:24" ht="15.75">
      <c r="A14" s="10" t="s">
        <v>14</v>
      </c>
      <c r="C14" s="4">
        <f>SUM(H97,I97)</f>
        <v>1401</v>
      </c>
      <c r="G14" s="1"/>
      <c r="H14" s="1"/>
      <c r="I14" s="1"/>
      <c r="J14" s="1"/>
      <c r="K14" s="1"/>
      <c r="N14" s="130"/>
      <c r="O14" s="130"/>
      <c r="P14" s="18"/>
      <c r="R14" s="19"/>
      <c r="X14" s="18"/>
    </row>
    <row r="15" spans="1:24" ht="15.75">
      <c r="A15" s="10" t="s">
        <v>15</v>
      </c>
      <c r="C15" s="4">
        <f>SUM(J97)</f>
        <v>2875</v>
      </c>
      <c r="G15" s="1"/>
      <c r="H15" s="1"/>
      <c r="I15" s="18"/>
      <c r="J15" s="1"/>
      <c r="K15" s="18"/>
      <c r="N15" s="20"/>
      <c r="O15" s="20"/>
      <c r="P15" s="18"/>
      <c r="R15" s="19"/>
      <c r="X15" s="18"/>
    </row>
    <row r="16" spans="1:24" ht="15.75">
      <c r="A16" s="10"/>
      <c r="C16" s="4"/>
      <c r="G16" s="1"/>
      <c r="H16" s="1"/>
      <c r="I16" s="15"/>
      <c r="J16" s="1"/>
      <c r="K16" s="1"/>
      <c r="N16" s="20"/>
      <c r="O16" s="20"/>
      <c r="P16" s="18"/>
      <c r="R16" s="19"/>
      <c r="X16" s="18"/>
    </row>
    <row r="17" spans="1:25" ht="15.75">
      <c r="A17" s="10"/>
      <c r="G17" s="18"/>
      <c r="H17" s="1"/>
      <c r="I17" s="19"/>
      <c r="J17" s="1"/>
      <c r="K17" s="1"/>
      <c r="N17" s="20"/>
      <c r="O17" s="20"/>
      <c r="P17" s="18"/>
      <c r="R17" s="19"/>
      <c r="X17" s="18"/>
    </row>
    <row r="18" spans="1:25" ht="15">
      <c r="A18" s="21" t="s">
        <v>16</v>
      </c>
      <c r="G18" s="18"/>
      <c r="H18" s="1"/>
      <c r="I18" s="19"/>
      <c r="J18" s="1"/>
      <c r="K18" s="1"/>
      <c r="N18" s="20"/>
      <c r="O18" s="20"/>
      <c r="P18" s="18"/>
      <c r="R18" s="19"/>
      <c r="X18" s="18"/>
    </row>
    <row r="19" spans="1:25" ht="15">
      <c r="A19" s="100" t="s">
        <v>121</v>
      </c>
      <c r="G19" s="18"/>
      <c r="H19" s="1"/>
      <c r="I19" s="19"/>
      <c r="J19" s="1"/>
      <c r="K19" s="1"/>
      <c r="N19" s="20"/>
      <c r="O19" s="20"/>
      <c r="P19" s="18"/>
      <c r="R19" s="19"/>
      <c r="X19" s="18"/>
    </row>
    <row r="20" spans="1:25" ht="15">
      <c r="A20" s="22" t="s">
        <v>17</v>
      </c>
      <c r="G20" s="18"/>
      <c r="H20" s="1"/>
      <c r="I20" s="19"/>
      <c r="J20" s="1"/>
      <c r="K20" s="1"/>
      <c r="N20" s="20"/>
      <c r="O20" s="20"/>
      <c r="P20" s="18"/>
      <c r="R20" s="19"/>
      <c r="X20" s="18"/>
    </row>
    <row r="21" spans="1:25" ht="15.75">
      <c r="A21" s="22" t="s">
        <v>125</v>
      </c>
      <c r="H21" s="11"/>
      <c r="I21" s="11"/>
      <c r="J21" s="11"/>
      <c r="K21" s="12"/>
      <c r="L21" s="19"/>
      <c r="N21" s="20"/>
      <c r="O21" s="20"/>
      <c r="P21" s="18"/>
      <c r="R21" s="19"/>
      <c r="X21" s="18"/>
    </row>
    <row r="22" spans="1:25" ht="15.75">
      <c r="A22" s="109" t="s">
        <v>18</v>
      </c>
      <c r="B22" s="110"/>
      <c r="H22" s="11"/>
      <c r="I22" s="11"/>
      <c r="J22" s="11"/>
      <c r="K22" s="12"/>
      <c r="L22" s="19"/>
      <c r="N22" s="20"/>
      <c r="O22" s="20"/>
      <c r="P22" s="18"/>
      <c r="R22" s="19"/>
      <c r="X22" s="18"/>
    </row>
    <row r="23" spans="1:25" ht="15.75">
      <c r="A23" s="109" t="s">
        <v>124</v>
      </c>
      <c r="B23" s="110"/>
      <c r="G23" s="23"/>
      <c r="H23" s="23"/>
      <c r="I23" s="23"/>
      <c r="J23" s="23"/>
      <c r="K23" s="12"/>
      <c r="L23" s="18"/>
      <c r="M23" s="18"/>
      <c r="N23" s="24"/>
      <c r="O23" s="24"/>
      <c r="R23" s="18"/>
      <c r="S23" s="18"/>
      <c r="T23" s="18"/>
    </row>
    <row r="24" spans="1:25" s="16" customFormat="1" ht="15" customHeight="1">
      <c r="A24" s="141" t="s">
        <v>19</v>
      </c>
      <c r="B24" s="148" t="s">
        <v>20</v>
      </c>
      <c r="C24" s="149" t="s">
        <v>132</v>
      </c>
      <c r="D24" s="150" t="s">
        <v>21</v>
      </c>
      <c r="E24" s="150" t="s">
        <v>22</v>
      </c>
      <c r="F24" s="150" t="s">
        <v>23</v>
      </c>
      <c r="G24" s="150" t="s">
        <v>24</v>
      </c>
      <c r="H24" s="151" t="s">
        <v>25</v>
      </c>
      <c r="I24" s="152" t="s">
        <v>26</v>
      </c>
      <c r="J24" s="153" t="s">
        <v>27</v>
      </c>
      <c r="K24" s="154" t="s">
        <v>12</v>
      </c>
      <c r="L24" s="141" t="s">
        <v>28</v>
      </c>
      <c r="M24" s="141"/>
      <c r="N24" s="141"/>
      <c r="O24" s="141"/>
      <c r="P24" s="141"/>
      <c r="Q24" s="141"/>
      <c r="R24" s="141" t="s">
        <v>29</v>
      </c>
      <c r="S24" s="141"/>
      <c r="T24" s="141"/>
      <c r="U24" s="141"/>
      <c r="V24" s="141"/>
      <c r="W24" s="142"/>
    </row>
    <row r="25" spans="1:25" ht="37.5" customHeight="1">
      <c r="A25" s="141"/>
      <c r="B25" s="148"/>
      <c r="C25" s="149"/>
      <c r="D25" s="150"/>
      <c r="E25" s="150"/>
      <c r="F25" s="150"/>
      <c r="G25" s="150"/>
      <c r="H25" s="151"/>
      <c r="I25" s="152"/>
      <c r="J25" s="153"/>
      <c r="K25" s="154"/>
      <c r="L25" s="143" t="s">
        <v>30</v>
      </c>
      <c r="M25" s="143"/>
      <c r="N25" s="143"/>
      <c r="O25" s="144" t="s">
        <v>31</v>
      </c>
      <c r="P25" s="144"/>
      <c r="Q25" s="144"/>
      <c r="R25" s="145" t="s">
        <v>32</v>
      </c>
      <c r="S25" s="145"/>
      <c r="T25" s="145"/>
      <c r="U25" s="146" t="s">
        <v>33</v>
      </c>
      <c r="V25" s="146"/>
      <c r="W25" s="147"/>
      <c r="X25" s="94"/>
    </row>
    <row r="26" spans="1:25" ht="12.75" hidden="1" customHeight="1">
      <c r="A26" s="141"/>
      <c r="B26" s="148"/>
      <c r="C26" s="149"/>
      <c r="D26" s="150"/>
      <c r="E26" s="150"/>
      <c r="F26" s="150"/>
      <c r="G26" s="150"/>
      <c r="H26" s="151"/>
      <c r="I26" s="152"/>
      <c r="J26" s="153"/>
      <c r="K26" s="154"/>
      <c r="L26" s="25" t="s">
        <v>34</v>
      </c>
      <c r="M26" s="26" t="s">
        <v>35</v>
      </c>
      <c r="N26" s="27" t="s">
        <v>12</v>
      </c>
      <c r="O26" s="28" t="s">
        <v>34</v>
      </c>
      <c r="P26" s="26" t="s">
        <v>35</v>
      </c>
      <c r="Q26" s="27" t="s">
        <v>12</v>
      </c>
      <c r="R26" s="28" t="s">
        <v>34</v>
      </c>
      <c r="S26" s="26" t="s">
        <v>35</v>
      </c>
      <c r="T26" s="27" t="s">
        <v>12</v>
      </c>
      <c r="U26" s="28" t="s">
        <v>34</v>
      </c>
      <c r="V26" s="26" t="s">
        <v>35</v>
      </c>
      <c r="W26" s="41" t="s">
        <v>12</v>
      </c>
      <c r="X26" s="93"/>
      <c r="Y26" s="16"/>
    </row>
    <row r="27" spans="1:25" ht="12.75" customHeight="1">
      <c r="A27" s="141"/>
      <c r="B27" s="148"/>
      <c r="C27" s="149"/>
      <c r="D27" s="150"/>
      <c r="E27" s="150"/>
      <c r="F27" s="150"/>
      <c r="G27" s="150"/>
      <c r="H27" s="151"/>
      <c r="I27" s="152"/>
      <c r="J27" s="153"/>
      <c r="K27" s="154"/>
      <c r="L27" s="25" t="s">
        <v>34</v>
      </c>
      <c r="M27" s="26" t="s">
        <v>36</v>
      </c>
      <c r="N27" s="27" t="s">
        <v>37</v>
      </c>
      <c r="O27" s="28" t="s">
        <v>34</v>
      </c>
      <c r="P27" s="26" t="s">
        <v>36</v>
      </c>
      <c r="Q27" s="27" t="s">
        <v>37</v>
      </c>
      <c r="R27" s="28" t="s">
        <v>34</v>
      </c>
      <c r="S27" s="26" t="s">
        <v>36</v>
      </c>
      <c r="T27" s="27" t="s">
        <v>37</v>
      </c>
      <c r="U27" s="28" t="s">
        <v>34</v>
      </c>
      <c r="V27" s="26" t="s">
        <v>36</v>
      </c>
      <c r="W27" s="41" t="s">
        <v>37</v>
      </c>
      <c r="X27" s="95"/>
      <c r="Y27" s="16"/>
    </row>
    <row r="28" spans="1:25">
      <c r="A28" s="29" t="s">
        <v>38</v>
      </c>
      <c r="B28" s="30"/>
      <c r="C28" s="31"/>
      <c r="D28" s="31"/>
      <c r="E28" s="31"/>
      <c r="F28" s="31"/>
      <c r="G28" s="32"/>
      <c r="H28" s="33">
        <f>SUM(H$29:H$30)</f>
        <v>30</v>
      </c>
      <c r="I28" s="33">
        <f t="shared" ref="I28:W28" si="0">SUM(I29:I30)</f>
        <v>17</v>
      </c>
      <c r="J28" s="33">
        <f t="shared" si="0"/>
        <v>100</v>
      </c>
      <c r="K28" s="34">
        <f t="shared" si="0"/>
        <v>4</v>
      </c>
      <c r="L28" s="35">
        <f t="shared" si="0"/>
        <v>30</v>
      </c>
      <c r="M28" s="33">
        <f t="shared" si="0"/>
        <v>0</v>
      </c>
      <c r="N28" s="36">
        <f t="shared" si="0"/>
        <v>4</v>
      </c>
      <c r="O28" s="37">
        <f t="shared" si="0"/>
        <v>0</v>
      </c>
      <c r="P28" s="33">
        <f t="shared" si="0"/>
        <v>0</v>
      </c>
      <c r="Q28" s="36">
        <f t="shared" si="0"/>
        <v>0</v>
      </c>
      <c r="R28" s="37">
        <f t="shared" si="0"/>
        <v>0</v>
      </c>
      <c r="S28" s="33">
        <f t="shared" si="0"/>
        <v>0</v>
      </c>
      <c r="T28" s="36">
        <f t="shared" si="0"/>
        <v>0</v>
      </c>
      <c r="U28" s="37">
        <f t="shared" si="0"/>
        <v>0</v>
      </c>
      <c r="V28" s="33">
        <f t="shared" si="0"/>
        <v>0</v>
      </c>
      <c r="W28" s="34">
        <f t="shared" si="0"/>
        <v>0</v>
      </c>
      <c r="X28" s="94"/>
    </row>
    <row r="29" spans="1:25">
      <c r="A29" s="38">
        <v>1</v>
      </c>
      <c r="B29" s="97" t="s">
        <v>39</v>
      </c>
      <c r="C29" s="26" t="s">
        <v>131</v>
      </c>
      <c r="D29" s="26" t="s">
        <v>40</v>
      </c>
      <c r="E29" s="44" t="s">
        <v>123</v>
      </c>
      <c r="F29" s="26" t="s">
        <v>40</v>
      </c>
      <c r="G29" s="26" t="s">
        <v>41</v>
      </c>
      <c r="H29" s="39">
        <v>15</v>
      </c>
      <c r="I29" s="40">
        <v>10</v>
      </c>
      <c r="J29" s="40">
        <v>50</v>
      </c>
      <c r="K29" s="40">
        <v>2</v>
      </c>
      <c r="L29" s="25">
        <v>15</v>
      </c>
      <c r="M29" s="26"/>
      <c r="N29" s="41">
        <v>2</v>
      </c>
      <c r="O29" s="25"/>
      <c r="P29" s="26"/>
      <c r="Q29" s="27"/>
      <c r="R29" s="25"/>
      <c r="S29" s="26"/>
      <c r="T29" s="27"/>
      <c r="U29" s="28"/>
      <c r="V29" s="26"/>
      <c r="W29" s="27"/>
      <c r="X29" s="96"/>
    </row>
    <row r="30" spans="1:25" ht="14.25" customHeight="1">
      <c r="A30" s="38">
        <v>2</v>
      </c>
      <c r="B30" s="97" t="s">
        <v>42</v>
      </c>
      <c r="C30" s="26" t="s">
        <v>131</v>
      </c>
      <c r="D30" s="26" t="s">
        <v>40</v>
      </c>
      <c r="E30" s="44" t="s">
        <v>123</v>
      </c>
      <c r="F30" s="26" t="s">
        <v>40</v>
      </c>
      <c r="G30" s="26" t="s">
        <v>41</v>
      </c>
      <c r="H30" s="42">
        <v>15</v>
      </c>
      <c r="I30" s="43">
        <v>7</v>
      </c>
      <c r="J30" s="43">
        <v>50</v>
      </c>
      <c r="K30" s="40">
        <v>2</v>
      </c>
      <c r="L30" s="25">
        <v>15</v>
      </c>
      <c r="M30" s="44"/>
      <c r="N30" s="45">
        <v>2</v>
      </c>
      <c r="O30" s="25"/>
      <c r="P30" s="26"/>
      <c r="Q30" s="27"/>
      <c r="R30" s="25"/>
      <c r="S30" s="26"/>
      <c r="T30" s="27"/>
      <c r="U30" s="28"/>
      <c r="V30" s="26"/>
      <c r="W30" s="41"/>
      <c r="X30" s="94"/>
    </row>
    <row r="31" spans="1:25">
      <c r="A31" s="138" t="s">
        <v>43</v>
      </c>
      <c r="B31" s="138"/>
      <c r="C31" s="46"/>
      <c r="D31" s="47"/>
      <c r="E31" s="47"/>
      <c r="F31" s="47"/>
      <c r="G31" s="48"/>
      <c r="H31" s="47">
        <f t="shared" ref="H31:W31" si="1">SUM(H32:H55)</f>
        <v>645</v>
      </c>
      <c r="I31" s="47">
        <f t="shared" si="1"/>
        <v>207</v>
      </c>
      <c r="J31" s="47">
        <f t="shared" si="1"/>
        <v>1700</v>
      </c>
      <c r="K31" s="49">
        <f t="shared" si="1"/>
        <v>68</v>
      </c>
      <c r="L31" s="50">
        <f t="shared" si="1"/>
        <v>210</v>
      </c>
      <c r="M31" s="47">
        <f t="shared" si="1"/>
        <v>30</v>
      </c>
      <c r="N31" s="47">
        <f t="shared" si="1"/>
        <v>24</v>
      </c>
      <c r="O31" s="47">
        <f t="shared" si="1"/>
        <v>165</v>
      </c>
      <c r="P31" s="47">
        <f t="shared" si="1"/>
        <v>15</v>
      </c>
      <c r="Q31" s="47">
        <f t="shared" si="1"/>
        <v>18</v>
      </c>
      <c r="R31" s="47">
        <f t="shared" si="1"/>
        <v>75</v>
      </c>
      <c r="S31" s="47">
        <f t="shared" si="1"/>
        <v>75</v>
      </c>
      <c r="T31" s="47">
        <f t="shared" si="1"/>
        <v>17</v>
      </c>
      <c r="U31" s="47">
        <f t="shared" si="1"/>
        <v>15</v>
      </c>
      <c r="V31" s="47">
        <f t="shared" si="1"/>
        <v>60</v>
      </c>
      <c r="W31" s="49">
        <f t="shared" si="1"/>
        <v>9</v>
      </c>
      <c r="X31" s="94"/>
    </row>
    <row r="32" spans="1:25">
      <c r="A32" s="38">
        <v>1</v>
      </c>
      <c r="B32" s="97" t="s">
        <v>44</v>
      </c>
      <c r="C32" s="26" t="s">
        <v>131</v>
      </c>
      <c r="D32" s="26" t="s">
        <v>40</v>
      </c>
      <c r="E32" s="26" t="s">
        <v>123</v>
      </c>
      <c r="F32" s="26" t="s">
        <v>40</v>
      </c>
      <c r="G32" s="26" t="s">
        <v>41</v>
      </c>
      <c r="H32" s="39">
        <v>30</v>
      </c>
      <c r="I32" s="40">
        <v>8</v>
      </c>
      <c r="J32" s="40">
        <v>75</v>
      </c>
      <c r="K32" s="40">
        <v>3</v>
      </c>
      <c r="L32" s="51">
        <v>30</v>
      </c>
      <c r="M32" s="26"/>
      <c r="N32" s="41">
        <v>3</v>
      </c>
      <c r="O32" s="25"/>
      <c r="P32" s="26"/>
      <c r="Q32" s="27"/>
      <c r="R32" s="52"/>
      <c r="S32" s="26"/>
      <c r="T32" s="27"/>
      <c r="U32" s="28"/>
      <c r="V32" s="26"/>
      <c r="W32" s="41"/>
      <c r="X32" s="94"/>
    </row>
    <row r="33" spans="1:24">
      <c r="A33" s="38">
        <v>2</v>
      </c>
      <c r="B33" s="38" t="s">
        <v>45</v>
      </c>
      <c r="C33" s="26" t="s">
        <v>131</v>
      </c>
      <c r="D33" s="44" t="s">
        <v>40</v>
      </c>
      <c r="E33" s="44" t="s">
        <v>123</v>
      </c>
      <c r="F33" s="44" t="s">
        <v>40</v>
      </c>
      <c r="G33" s="26" t="s">
        <v>41</v>
      </c>
      <c r="H33" s="39">
        <v>30</v>
      </c>
      <c r="I33" s="40">
        <v>8</v>
      </c>
      <c r="J33" s="40">
        <v>75</v>
      </c>
      <c r="K33" s="40">
        <v>3</v>
      </c>
      <c r="L33" s="25">
        <v>30</v>
      </c>
      <c r="M33" s="26"/>
      <c r="N33" s="45">
        <v>3</v>
      </c>
      <c r="O33" s="54"/>
      <c r="P33" s="41"/>
      <c r="Q33" s="27"/>
      <c r="R33" s="54"/>
      <c r="S33" s="41"/>
      <c r="T33" s="27"/>
      <c r="U33" s="55"/>
      <c r="V33" s="41"/>
      <c r="W33" s="41"/>
      <c r="X33" s="94"/>
    </row>
    <row r="34" spans="1:24">
      <c r="A34" s="38">
        <v>3</v>
      </c>
      <c r="B34" s="97" t="s">
        <v>46</v>
      </c>
      <c r="C34" s="26" t="s">
        <v>131</v>
      </c>
      <c r="D34" s="26" t="s">
        <v>40</v>
      </c>
      <c r="E34" s="26" t="s">
        <v>123</v>
      </c>
      <c r="F34" s="26" t="s">
        <v>40</v>
      </c>
      <c r="G34" s="26" t="s">
        <v>41</v>
      </c>
      <c r="H34" s="39">
        <v>30</v>
      </c>
      <c r="I34" s="40">
        <v>8</v>
      </c>
      <c r="J34" s="40">
        <v>75</v>
      </c>
      <c r="K34" s="40">
        <v>3</v>
      </c>
      <c r="L34" s="25">
        <v>30</v>
      </c>
      <c r="M34" s="26"/>
      <c r="N34" s="41">
        <v>3</v>
      </c>
      <c r="O34" s="54"/>
      <c r="P34" s="41"/>
      <c r="Q34" s="27"/>
      <c r="R34" s="54"/>
      <c r="S34" s="41"/>
      <c r="T34" s="27"/>
      <c r="U34" s="55"/>
      <c r="V34" s="41"/>
      <c r="W34" s="41"/>
      <c r="X34" s="94"/>
    </row>
    <row r="35" spans="1:24">
      <c r="A35" s="38">
        <v>4</v>
      </c>
      <c r="B35" s="97" t="s">
        <v>47</v>
      </c>
      <c r="C35" s="26" t="s">
        <v>131</v>
      </c>
      <c r="D35" s="26" t="s">
        <v>40</v>
      </c>
      <c r="E35" s="26" t="s">
        <v>123</v>
      </c>
      <c r="F35" s="26" t="s">
        <v>40</v>
      </c>
      <c r="G35" s="26" t="s">
        <v>48</v>
      </c>
      <c r="H35" s="42">
        <v>90</v>
      </c>
      <c r="I35" s="43">
        <v>14</v>
      </c>
      <c r="J35" s="43">
        <v>200</v>
      </c>
      <c r="K35" s="40">
        <v>8</v>
      </c>
      <c r="L35" s="25">
        <v>30</v>
      </c>
      <c r="M35" s="26">
        <v>15</v>
      </c>
      <c r="N35" s="41">
        <v>4</v>
      </c>
      <c r="O35" s="51">
        <v>30</v>
      </c>
      <c r="P35" s="44">
        <v>15</v>
      </c>
      <c r="Q35" s="27">
        <v>4</v>
      </c>
      <c r="R35" s="54"/>
      <c r="S35" s="41"/>
      <c r="T35" s="27"/>
      <c r="U35" s="55"/>
      <c r="V35" s="41"/>
      <c r="W35" s="41"/>
      <c r="X35" s="94"/>
    </row>
    <row r="36" spans="1:24">
      <c r="A36" s="38">
        <v>5</v>
      </c>
      <c r="B36" s="97" t="s">
        <v>49</v>
      </c>
      <c r="C36" s="26" t="s">
        <v>131</v>
      </c>
      <c r="D36" s="26" t="s">
        <v>40</v>
      </c>
      <c r="E36" s="26" t="s">
        <v>123</v>
      </c>
      <c r="F36" s="26" t="s">
        <v>40</v>
      </c>
      <c r="G36" s="26" t="s">
        <v>41</v>
      </c>
      <c r="H36" s="39">
        <v>30</v>
      </c>
      <c r="I36" s="40">
        <v>8</v>
      </c>
      <c r="J36" s="40">
        <v>75</v>
      </c>
      <c r="K36" s="40">
        <v>3</v>
      </c>
      <c r="L36" s="25">
        <v>30</v>
      </c>
      <c r="M36" s="26"/>
      <c r="N36" s="41">
        <v>3</v>
      </c>
      <c r="O36" s="25"/>
      <c r="P36" s="26"/>
      <c r="Q36" s="27"/>
      <c r="R36" s="54"/>
      <c r="S36" s="41"/>
      <c r="T36" s="27"/>
      <c r="U36" s="55"/>
      <c r="V36" s="41"/>
      <c r="W36" s="41"/>
      <c r="X36" s="94"/>
    </row>
    <row r="37" spans="1:24">
      <c r="A37" s="38">
        <v>6</v>
      </c>
      <c r="B37" s="97" t="s">
        <v>50</v>
      </c>
      <c r="C37" s="26" t="s">
        <v>131</v>
      </c>
      <c r="D37" s="56" t="s">
        <v>40</v>
      </c>
      <c r="E37" s="56" t="s">
        <v>123</v>
      </c>
      <c r="F37" s="56" t="s">
        <v>40</v>
      </c>
      <c r="G37" s="26" t="s">
        <v>41</v>
      </c>
      <c r="H37" s="39">
        <v>15</v>
      </c>
      <c r="I37" s="40">
        <v>8</v>
      </c>
      <c r="J37" s="40">
        <v>50</v>
      </c>
      <c r="K37" s="40">
        <v>2</v>
      </c>
      <c r="L37" s="25">
        <v>15</v>
      </c>
      <c r="M37" s="26"/>
      <c r="N37" s="41">
        <v>2</v>
      </c>
      <c r="O37" s="25"/>
      <c r="P37" s="26"/>
      <c r="Q37" s="27"/>
      <c r="R37" s="54"/>
      <c r="S37" s="41"/>
      <c r="T37" s="27"/>
      <c r="U37" s="55"/>
      <c r="V37" s="41"/>
      <c r="W37" s="41"/>
      <c r="X37" s="94"/>
    </row>
    <row r="38" spans="1:24">
      <c r="A38" s="38">
        <v>7</v>
      </c>
      <c r="B38" s="97" t="s">
        <v>51</v>
      </c>
      <c r="C38" s="26" t="s">
        <v>131</v>
      </c>
      <c r="D38" s="56" t="s">
        <v>40</v>
      </c>
      <c r="E38" s="56" t="s">
        <v>123</v>
      </c>
      <c r="F38" s="56" t="s">
        <v>40</v>
      </c>
      <c r="G38" s="26" t="s">
        <v>41</v>
      </c>
      <c r="H38" s="39">
        <v>15</v>
      </c>
      <c r="I38" s="40">
        <v>5</v>
      </c>
      <c r="J38" s="40">
        <v>50</v>
      </c>
      <c r="K38" s="40">
        <v>2</v>
      </c>
      <c r="L38" s="25">
        <v>15</v>
      </c>
      <c r="M38" s="26"/>
      <c r="N38" s="41">
        <v>2</v>
      </c>
      <c r="O38" s="25"/>
      <c r="P38" s="26"/>
      <c r="Q38" s="27"/>
      <c r="R38" s="54"/>
      <c r="S38" s="41"/>
      <c r="T38" s="27"/>
      <c r="U38" s="55"/>
      <c r="V38" s="41"/>
      <c r="W38" s="41"/>
      <c r="X38" s="94"/>
    </row>
    <row r="39" spans="1:24">
      <c r="A39" s="38">
        <v>8</v>
      </c>
      <c r="B39" s="97" t="s">
        <v>128</v>
      </c>
      <c r="C39" s="26" t="s">
        <v>131</v>
      </c>
      <c r="D39" s="26" t="s">
        <v>40</v>
      </c>
      <c r="E39" s="26" t="s">
        <v>123</v>
      </c>
      <c r="F39" s="26" t="s">
        <v>40</v>
      </c>
      <c r="G39" s="26" t="s">
        <v>41</v>
      </c>
      <c r="H39" s="39">
        <v>45</v>
      </c>
      <c r="I39" s="40">
        <v>10</v>
      </c>
      <c r="J39" s="40">
        <v>100</v>
      </c>
      <c r="K39" s="40">
        <v>4</v>
      </c>
      <c r="L39" s="25">
        <v>30</v>
      </c>
      <c r="M39" s="26">
        <v>15</v>
      </c>
      <c r="N39" s="41">
        <v>4</v>
      </c>
      <c r="O39" s="25"/>
      <c r="P39" s="26"/>
      <c r="Q39" s="27"/>
      <c r="R39" s="25"/>
      <c r="S39" s="26"/>
      <c r="T39" s="27"/>
      <c r="U39" s="28"/>
      <c r="V39" s="26"/>
      <c r="W39" s="27"/>
    </row>
    <row r="40" spans="1:24">
      <c r="A40" s="38">
        <v>9</v>
      </c>
      <c r="B40" s="97" t="s">
        <v>52</v>
      </c>
      <c r="C40" s="26" t="s">
        <v>131</v>
      </c>
      <c r="D40" s="26" t="s">
        <v>40</v>
      </c>
      <c r="E40" s="26" t="s">
        <v>123</v>
      </c>
      <c r="F40" s="26" t="s">
        <v>40</v>
      </c>
      <c r="G40" s="26" t="s">
        <v>41</v>
      </c>
      <c r="H40" s="39">
        <v>30</v>
      </c>
      <c r="I40" s="57">
        <v>6</v>
      </c>
      <c r="J40" s="57">
        <v>75</v>
      </c>
      <c r="K40" s="57">
        <v>3</v>
      </c>
      <c r="L40" s="25"/>
      <c r="M40" s="26"/>
      <c r="N40" s="41"/>
      <c r="O40" s="25">
        <v>30</v>
      </c>
      <c r="P40" s="26"/>
      <c r="Q40" s="27">
        <v>3</v>
      </c>
      <c r="R40" s="25"/>
      <c r="S40" s="26"/>
      <c r="T40" s="27"/>
      <c r="U40" s="28"/>
      <c r="V40" s="26"/>
      <c r="W40" s="27"/>
    </row>
    <row r="41" spans="1:24">
      <c r="A41" s="38">
        <v>10</v>
      </c>
      <c r="B41" s="98" t="s">
        <v>53</v>
      </c>
      <c r="C41" s="26" t="s">
        <v>131</v>
      </c>
      <c r="D41" s="58" t="s">
        <v>40</v>
      </c>
      <c r="E41" s="58" t="s">
        <v>123</v>
      </c>
      <c r="F41" s="58" t="s">
        <v>40</v>
      </c>
      <c r="G41" s="58" t="s">
        <v>41</v>
      </c>
      <c r="H41" s="59">
        <v>15</v>
      </c>
      <c r="I41" s="57">
        <v>6</v>
      </c>
      <c r="J41" s="57">
        <v>50</v>
      </c>
      <c r="K41" s="57">
        <v>2</v>
      </c>
      <c r="L41" s="25"/>
      <c r="M41" s="26"/>
      <c r="N41" s="41"/>
      <c r="O41" s="25">
        <v>15</v>
      </c>
      <c r="P41" s="26"/>
      <c r="Q41" s="27">
        <v>2</v>
      </c>
      <c r="R41" s="25"/>
      <c r="S41" s="26"/>
      <c r="T41" s="27"/>
      <c r="U41" s="28"/>
      <c r="V41" s="26"/>
      <c r="W41" s="27"/>
    </row>
    <row r="42" spans="1:24">
      <c r="A42" s="38">
        <v>11</v>
      </c>
      <c r="B42" s="97" t="s">
        <v>54</v>
      </c>
      <c r="C42" s="26" t="s">
        <v>131</v>
      </c>
      <c r="D42" s="58" t="s">
        <v>40</v>
      </c>
      <c r="E42" s="58" t="s">
        <v>123</v>
      </c>
      <c r="F42" s="58" t="s">
        <v>40</v>
      </c>
      <c r="G42" s="58" t="s">
        <v>41</v>
      </c>
      <c r="H42" s="59">
        <v>30</v>
      </c>
      <c r="I42" s="57">
        <v>8</v>
      </c>
      <c r="J42" s="57">
        <v>75</v>
      </c>
      <c r="K42" s="57">
        <v>3</v>
      </c>
      <c r="L42" s="25"/>
      <c r="M42" s="26"/>
      <c r="N42" s="41"/>
      <c r="O42" s="25">
        <v>30</v>
      </c>
      <c r="P42" s="26"/>
      <c r="Q42" s="27">
        <v>3</v>
      </c>
      <c r="R42" s="25"/>
      <c r="S42" s="26"/>
      <c r="T42" s="27"/>
      <c r="U42" s="28"/>
      <c r="V42" s="26"/>
      <c r="W42" s="27"/>
    </row>
    <row r="43" spans="1:24">
      <c r="A43" s="38">
        <v>12</v>
      </c>
      <c r="B43" s="97" t="s">
        <v>55</v>
      </c>
      <c r="C43" s="26" t="s">
        <v>131</v>
      </c>
      <c r="D43" s="26" t="s">
        <v>40</v>
      </c>
      <c r="E43" s="26" t="s">
        <v>123</v>
      </c>
      <c r="F43" s="26" t="s">
        <v>40</v>
      </c>
      <c r="G43" s="26" t="s">
        <v>41</v>
      </c>
      <c r="H43" s="39">
        <v>30</v>
      </c>
      <c r="I43" s="40">
        <v>12</v>
      </c>
      <c r="J43" s="40">
        <v>75</v>
      </c>
      <c r="K43" s="40">
        <v>3</v>
      </c>
      <c r="L43" s="25"/>
      <c r="M43" s="26"/>
      <c r="N43" s="41"/>
      <c r="O43" s="25">
        <v>30</v>
      </c>
      <c r="P43" s="26"/>
      <c r="Q43" s="27">
        <v>3</v>
      </c>
      <c r="R43" s="25"/>
      <c r="S43" s="26"/>
      <c r="T43" s="27"/>
      <c r="U43" s="28"/>
      <c r="V43" s="26"/>
      <c r="W43" s="27"/>
    </row>
    <row r="44" spans="1:24">
      <c r="A44" s="38">
        <v>13</v>
      </c>
      <c r="B44" s="97" t="s">
        <v>56</v>
      </c>
      <c r="C44" s="26" t="s">
        <v>131</v>
      </c>
      <c r="D44" s="26" t="s">
        <v>40</v>
      </c>
      <c r="E44" s="26" t="s">
        <v>123</v>
      </c>
      <c r="F44" s="26" t="s">
        <v>40</v>
      </c>
      <c r="G44" s="26" t="s">
        <v>57</v>
      </c>
      <c r="H44" s="39">
        <v>30</v>
      </c>
      <c r="I44" s="40">
        <v>14</v>
      </c>
      <c r="J44" s="40">
        <v>75</v>
      </c>
      <c r="K44" s="40">
        <v>3</v>
      </c>
      <c r="L44" s="25"/>
      <c r="M44" s="26"/>
      <c r="N44" s="41"/>
      <c r="O44" s="25">
        <v>30</v>
      </c>
      <c r="P44" s="26"/>
      <c r="Q44" s="27">
        <v>3</v>
      </c>
      <c r="R44" s="25"/>
      <c r="S44" s="26"/>
      <c r="T44" s="27"/>
      <c r="U44" s="28"/>
      <c r="V44" s="26"/>
      <c r="W44" s="27"/>
    </row>
    <row r="45" spans="1:24">
      <c r="A45" s="38">
        <v>14</v>
      </c>
      <c r="B45" s="97" t="s">
        <v>58</v>
      </c>
      <c r="C45" s="26" t="s">
        <v>131</v>
      </c>
      <c r="D45" s="26" t="s">
        <v>40</v>
      </c>
      <c r="E45" s="26" t="s">
        <v>123</v>
      </c>
      <c r="F45" s="26" t="s">
        <v>40</v>
      </c>
      <c r="G45" s="26" t="s">
        <v>41</v>
      </c>
      <c r="H45" s="39">
        <v>30</v>
      </c>
      <c r="I45" s="40">
        <v>10</v>
      </c>
      <c r="J45" s="40">
        <v>75</v>
      </c>
      <c r="K45" s="40">
        <v>3</v>
      </c>
      <c r="L45" s="25"/>
      <c r="M45" s="26"/>
      <c r="N45" s="41"/>
      <c r="O45" s="25"/>
      <c r="P45" s="26"/>
      <c r="Q45" s="27"/>
      <c r="R45" s="25">
        <v>30</v>
      </c>
      <c r="S45" s="26"/>
      <c r="T45" s="27">
        <v>3</v>
      </c>
      <c r="U45" s="28"/>
      <c r="V45" s="26"/>
      <c r="W45" s="27"/>
    </row>
    <row r="46" spans="1:24">
      <c r="A46" s="38">
        <v>15</v>
      </c>
      <c r="B46" s="97" t="s">
        <v>59</v>
      </c>
      <c r="C46" s="26" t="s">
        <v>131</v>
      </c>
      <c r="D46" s="26" t="s">
        <v>40</v>
      </c>
      <c r="E46" s="26" t="s">
        <v>123</v>
      </c>
      <c r="F46" s="26" t="s">
        <v>40</v>
      </c>
      <c r="G46" s="155" t="s">
        <v>41</v>
      </c>
      <c r="H46" s="39">
        <v>15</v>
      </c>
      <c r="I46" s="40">
        <v>6</v>
      </c>
      <c r="J46" s="40">
        <v>50</v>
      </c>
      <c r="K46" s="40">
        <v>2</v>
      </c>
      <c r="L46" s="25"/>
      <c r="M46" s="26"/>
      <c r="N46" s="41"/>
      <c r="O46" s="25"/>
      <c r="P46" s="26"/>
      <c r="Q46" s="27"/>
      <c r="R46" s="156">
        <v>15</v>
      </c>
      <c r="T46" s="60">
        <v>2</v>
      </c>
      <c r="U46" s="28"/>
      <c r="V46" s="26"/>
      <c r="W46" s="27"/>
    </row>
    <row r="47" spans="1:24">
      <c r="A47" s="38">
        <v>16</v>
      </c>
      <c r="B47" s="97" t="s">
        <v>60</v>
      </c>
      <c r="C47" s="26" t="s">
        <v>131</v>
      </c>
      <c r="D47" s="26" t="s">
        <v>40</v>
      </c>
      <c r="E47" s="26" t="s">
        <v>123</v>
      </c>
      <c r="F47" s="26" t="s">
        <v>40</v>
      </c>
      <c r="G47" s="26" t="s">
        <v>41</v>
      </c>
      <c r="H47" s="39">
        <v>30</v>
      </c>
      <c r="I47" s="40">
        <v>8</v>
      </c>
      <c r="J47" s="40">
        <v>75</v>
      </c>
      <c r="K47" s="40">
        <v>3</v>
      </c>
      <c r="L47" s="25"/>
      <c r="M47" s="26"/>
      <c r="N47" s="41"/>
      <c r="O47" s="25"/>
      <c r="P47" s="26"/>
      <c r="Q47" s="27"/>
      <c r="R47" s="25">
        <v>30</v>
      </c>
      <c r="S47" s="38"/>
      <c r="T47" s="27">
        <v>3</v>
      </c>
      <c r="U47" s="28"/>
      <c r="V47" s="26"/>
      <c r="W47" s="27"/>
    </row>
    <row r="48" spans="1:24">
      <c r="A48" s="38">
        <v>17</v>
      </c>
      <c r="B48" s="97" t="s">
        <v>61</v>
      </c>
      <c r="C48" s="26" t="s">
        <v>131</v>
      </c>
      <c r="D48" s="26" t="s">
        <v>40</v>
      </c>
      <c r="E48" s="26" t="s">
        <v>123</v>
      </c>
      <c r="F48" s="26" t="s">
        <v>40</v>
      </c>
      <c r="G48" s="26" t="s">
        <v>62</v>
      </c>
      <c r="H48" s="39">
        <v>15</v>
      </c>
      <c r="I48" s="40">
        <v>6</v>
      </c>
      <c r="J48" s="40">
        <v>50</v>
      </c>
      <c r="K48" s="40">
        <v>2</v>
      </c>
      <c r="L48" s="25"/>
      <c r="M48" s="26"/>
      <c r="N48" s="41"/>
      <c r="O48" s="25"/>
      <c r="P48" s="26"/>
      <c r="Q48" s="27"/>
      <c r="R48" s="61"/>
      <c r="S48" s="62">
        <v>15</v>
      </c>
      <c r="T48" s="63">
        <v>2</v>
      </c>
      <c r="U48" s="28"/>
      <c r="V48" s="26"/>
      <c r="W48" s="27"/>
    </row>
    <row r="49" spans="1:23">
      <c r="A49" s="38">
        <v>18</v>
      </c>
      <c r="B49" s="97" t="s">
        <v>63</v>
      </c>
      <c r="C49" s="26" t="s">
        <v>131</v>
      </c>
      <c r="D49" s="26" t="s">
        <v>40</v>
      </c>
      <c r="E49" s="26" t="s">
        <v>123</v>
      </c>
      <c r="F49" s="26" t="s">
        <v>40</v>
      </c>
      <c r="G49" s="26" t="s">
        <v>62</v>
      </c>
      <c r="H49" s="39">
        <v>15</v>
      </c>
      <c r="I49" s="40">
        <v>12</v>
      </c>
      <c r="J49" s="40">
        <v>50</v>
      </c>
      <c r="K49" s="40">
        <v>2</v>
      </c>
      <c r="L49" s="25"/>
      <c r="M49" s="26"/>
      <c r="N49" s="41"/>
      <c r="O49" s="25"/>
      <c r="P49" s="26"/>
      <c r="Q49" s="27"/>
      <c r="R49" s="25"/>
      <c r="S49" s="26">
        <v>15</v>
      </c>
      <c r="T49" s="27">
        <v>2</v>
      </c>
      <c r="U49" s="28"/>
      <c r="V49" s="26"/>
      <c r="W49" s="27"/>
    </row>
    <row r="50" spans="1:23">
      <c r="A50" s="38">
        <v>19</v>
      </c>
      <c r="B50" s="97" t="s">
        <v>64</v>
      </c>
      <c r="C50" s="26" t="s">
        <v>131</v>
      </c>
      <c r="D50" s="26" t="s">
        <v>40</v>
      </c>
      <c r="E50" s="26" t="s">
        <v>123</v>
      </c>
      <c r="F50" s="26" t="s">
        <v>40</v>
      </c>
      <c r="G50" s="26" t="s">
        <v>62</v>
      </c>
      <c r="H50" s="39">
        <v>15</v>
      </c>
      <c r="I50" s="40">
        <v>12</v>
      </c>
      <c r="J50" s="40">
        <v>50</v>
      </c>
      <c r="K50" s="40">
        <v>2</v>
      </c>
      <c r="L50" s="25"/>
      <c r="M50" s="26"/>
      <c r="N50" s="41"/>
      <c r="O50" s="25"/>
      <c r="P50" s="26"/>
      <c r="Q50" s="27"/>
      <c r="R50" s="25"/>
      <c r="S50" s="26">
        <v>15</v>
      </c>
      <c r="T50" s="27">
        <v>2</v>
      </c>
      <c r="U50" s="28"/>
      <c r="V50" s="26"/>
      <c r="W50" s="27"/>
    </row>
    <row r="51" spans="1:23">
      <c r="A51" s="38">
        <v>20</v>
      </c>
      <c r="B51" s="97" t="s">
        <v>65</v>
      </c>
      <c r="C51" s="26" t="s">
        <v>131</v>
      </c>
      <c r="D51" s="26" t="s">
        <v>40</v>
      </c>
      <c r="E51" s="26" t="s">
        <v>123</v>
      </c>
      <c r="F51" s="26" t="s">
        <v>40</v>
      </c>
      <c r="G51" s="155" t="s">
        <v>57</v>
      </c>
      <c r="H51" s="39">
        <v>30</v>
      </c>
      <c r="I51" s="40">
        <v>10</v>
      </c>
      <c r="J51" s="40">
        <v>75</v>
      </c>
      <c r="K51" s="40">
        <v>3</v>
      </c>
      <c r="L51" s="25"/>
      <c r="M51" s="26"/>
      <c r="N51" s="41"/>
      <c r="O51" s="25"/>
      <c r="P51" s="26"/>
      <c r="Q51" s="27"/>
      <c r="S51" s="26">
        <v>30</v>
      </c>
      <c r="T51" s="27">
        <v>3</v>
      </c>
      <c r="U51" s="28"/>
      <c r="V51" s="26"/>
      <c r="W51" s="27"/>
    </row>
    <row r="52" spans="1:23">
      <c r="A52" s="38">
        <v>21</v>
      </c>
      <c r="B52" s="97" t="s">
        <v>66</v>
      </c>
      <c r="C52" s="26" t="s">
        <v>131</v>
      </c>
      <c r="D52" s="26" t="s">
        <v>40</v>
      </c>
      <c r="E52" s="26" t="s">
        <v>123</v>
      </c>
      <c r="F52" s="26" t="s">
        <v>40</v>
      </c>
      <c r="G52" s="26" t="s">
        <v>62</v>
      </c>
      <c r="H52" s="39">
        <v>15</v>
      </c>
      <c r="I52" s="57">
        <v>6</v>
      </c>
      <c r="J52" s="57">
        <v>50</v>
      </c>
      <c r="K52" s="57">
        <v>2</v>
      </c>
      <c r="L52" s="25"/>
      <c r="M52" s="26"/>
      <c r="N52" s="41"/>
      <c r="O52" s="25"/>
      <c r="P52" s="26"/>
      <c r="Q52" s="27"/>
      <c r="R52" s="25"/>
      <c r="S52" s="26"/>
      <c r="T52" s="27"/>
      <c r="U52" s="28"/>
      <c r="V52" s="26">
        <v>15</v>
      </c>
      <c r="W52" s="27">
        <v>2</v>
      </c>
    </row>
    <row r="53" spans="1:23">
      <c r="A53" s="38">
        <v>22</v>
      </c>
      <c r="B53" s="97" t="s">
        <v>67</v>
      </c>
      <c r="C53" s="26" t="s">
        <v>131</v>
      </c>
      <c r="D53" s="26" t="s">
        <v>40</v>
      </c>
      <c r="E53" s="26" t="s">
        <v>123</v>
      </c>
      <c r="F53" s="26" t="s">
        <v>40</v>
      </c>
      <c r="G53" s="26" t="s">
        <v>62</v>
      </c>
      <c r="H53" s="39">
        <v>15</v>
      </c>
      <c r="I53" s="57">
        <v>6</v>
      </c>
      <c r="J53" s="57">
        <v>50</v>
      </c>
      <c r="K53" s="57">
        <v>2</v>
      </c>
      <c r="L53" s="25"/>
      <c r="M53" s="26"/>
      <c r="N53" s="41"/>
      <c r="O53" s="25"/>
      <c r="P53" s="26"/>
      <c r="Q53" s="27"/>
      <c r="R53" s="25"/>
      <c r="S53" s="26"/>
      <c r="T53" s="27"/>
      <c r="U53" s="28"/>
      <c r="V53" s="26">
        <v>15</v>
      </c>
      <c r="W53" s="27">
        <v>2</v>
      </c>
    </row>
    <row r="54" spans="1:23">
      <c r="A54" s="38">
        <v>23</v>
      </c>
      <c r="B54" s="97" t="s">
        <v>68</v>
      </c>
      <c r="C54" s="26" t="s">
        <v>131</v>
      </c>
      <c r="D54" s="26" t="s">
        <v>40</v>
      </c>
      <c r="E54" s="26" t="s">
        <v>123</v>
      </c>
      <c r="F54" s="26" t="s">
        <v>40</v>
      </c>
      <c r="G54" s="155" t="s">
        <v>41</v>
      </c>
      <c r="H54" s="39">
        <v>15</v>
      </c>
      <c r="I54" s="40">
        <v>6</v>
      </c>
      <c r="J54" s="40">
        <v>50</v>
      </c>
      <c r="K54" s="40">
        <v>2</v>
      </c>
      <c r="L54" s="25"/>
      <c r="M54" s="26"/>
      <c r="N54" s="41"/>
      <c r="O54" s="25"/>
      <c r="P54" s="26"/>
      <c r="Q54" s="27"/>
      <c r="R54" s="25"/>
      <c r="S54" s="26"/>
      <c r="T54" s="64"/>
      <c r="U54" s="155">
        <v>15</v>
      </c>
      <c r="W54" s="64">
        <v>2</v>
      </c>
    </row>
    <row r="55" spans="1:23">
      <c r="A55" s="38">
        <v>24</v>
      </c>
      <c r="B55" s="97" t="s">
        <v>69</v>
      </c>
      <c r="C55" s="26" t="s">
        <v>131</v>
      </c>
      <c r="D55" s="26" t="s">
        <v>40</v>
      </c>
      <c r="E55" s="26" t="s">
        <v>123</v>
      </c>
      <c r="F55" s="26" t="s">
        <v>40</v>
      </c>
      <c r="G55" s="26" t="s">
        <v>62</v>
      </c>
      <c r="H55" s="39">
        <v>30</v>
      </c>
      <c r="I55" s="40">
        <v>10</v>
      </c>
      <c r="J55" s="40">
        <v>75</v>
      </c>
      <c r="K55" s="40">
        <v>3</v>
      </c>
      <c r="L55" s="25"/>
      <c r="M55" s="26"/>
      <c r="N55" s="41"/>
      <c r="O55" s="25"/>
      <c r="P55" s="26"/>
      <c r="Q55" s="27"/>
      <c r="R55" s="25"/>
      <c r="S55" s="26"/>
      <c r="T55" s="64"/>
      <c r="U55" s="28"/>
      <c r="V55" s="26">
        <v>30</v>
      </c>
      <c r="W55" s="64">
        <v>3</v>
      </c>
    </row>
    <row r="56" spans="1:23">
      <c r="A56" s="29" t="s">
        <v>70</v>
      </c>
      <c r="B56" s="65"/>
      <c r="C56" s="66"/>
      <c r="D56" s="33"/>
      <c r="E56" s="33"/>
      <c r="F56" s="33"/>
      <c r="G56" s="33"/>
      <c r="H56" s="33">
        <f t="shared" ref="H56:W56" si="2">H57</f>
        <v>225</v>
      </c>
      <c r="I56" s="33">
        <f t="shared" si="2"/>
        <v>93</v>
      </c>
      <c r="J56" s="33">
        <f t="shared" si="2"/>
        <v>875</v>
      </c>
      <c r="K56" s="34">
        <f t="shared" si="2"/>
        <v>35</v>
      </c>
      <c r="L56" s="35">
        <f t="shared" si="2"/>
        <v>0</v>
      </c>
      <c r="M56" s="33">
        <f t="shared" si="2"/>
        <v>0</v>
      </c>
      <c r="N56" s="33">
        <f t="shared" si="2"/>
        <v>0</v>
      </c>
      <c r="O56" s="33">
        <f t="shared" si="2"/>
        <v>15</v>
      </c>
      <c r="P56" s="33">
        <f t="shared" si="2"/>
        <v>45</v>
      </c>
      <c r="Q56" s="33">
        <f t="shared" si="2"/>
        <v>7</v>
      </c>
      <c r="R56" s="33">
        <f t="shared" si="2"/>
        <v>0</v>
      </c>
      <c r="S56" s="33">
        <f t="shared" si="2"/>
        <v>90</v>
      </c>
      <c r="T56" s="33">
        <f t="shared" si="2"/>
        <v>10</v>
      </c>
      <c r="U56" s="33">
        <f t="shared" si="2"/>
        <v>0</v>
      </c>
      <c r="V56" s="33">
        <f t="shared" si="2"/>
        <v>75</v>
      </c>
      <c r="W56" s="33">
        <f t="shared" si="2"/>
        <v>18</v>
      </c>
    </row>
    <row r="57" spans="1:23">
      <c r="A57" s="67" t="s">
        <v>71</v>
      </c>
      <c r="B57" s="68"/>
      <c r="C57" s="67"/>
      <c r="D57" s="69"/>
      <c r="E57" s="69"/>
      <c r="F57" s="69"/>
      <c r="G57" s="69"/>
      <c r="H57" s="69">
        <f t="shared" ref="H57:W57" si="3">SUM(H58:H64)</f>
        <v>225</v>
      </c>
      <c r="I57" s="69">
        <f t="shared" si="3"/>
        <v>93</v>
      </c>
      <c r="J57" s="69">
        <f t="shared" si="3"/>
        <v>875</v>
      </c>
      <c r="K57" s="70">
        <f t="shared" si="3"/>
        <v>35</v>
      </c>
      <c r="L57" s="71">
        <f t="shared" si="3"/>
        <v>0</v>
      </c>
      <c r="M57" s="69">
        <f t="shared" si="3"/>
        <v>0</v>
      </c>
      <c r="N57" s="69">
        <f t="shared" si="3"/>
        <v>0</v>
      </c>
      <c r="O57" s="69">
        <f t="shared" si="3"/>
        <v>15</v>
      </c>
      <c r="P57" s="69">
        <f t="shared" si="3"/>
        <v>45</v>
      </c>
      <c r="Q57" s="69">
        <f t="shared" si="3"/>
        <v>7</v>
      </c>
      <c r="R57" s="69">
        <f t="shared" si="3"/>
        <v>0</v>
      </c>
      <c r="S57" s="69">
        <f t="shared" si="3"/>
        <v>90</v>
      </c>
      <c r="T57" s="69">
        <f t="shared" si="3"/>
        <v>10</v>
      </c>
      <c r="U57" s="69">
        <f t="shared" si="3"/>
        <v>0</v>
      </c>
      <c r="V57" s="69">
        <f t="shared" si="3"/>
        <v>75</v>
      </c>
      <c r="W57" s="69">
        <f t="shared" si="3"/>
        <v>18</v>
      </c>
    </row>
    <row r="58" spans="1:23">
      <c r="A58" s="38">
        <v>1</v>
      </c>
      <c r="B58" s="97" t="s">
        <v>129</v>
      </c>
      <c r="C58" s="26" t="s">
        <v>131</v>
      </c>
      <c r="D58" s="26" t="s">
        <v>72</v>
      </c>
      <c r="E58" s="26" t="s">
        <v>123</v>
      </c>
      <c r="F58" s="26" t="s">
        <v>40</v>
      </c>
      <c r="G58" s="26" t="s">
        <v>41</v>
      </c>
      <c r="H58" s="39">
        <v>15</v>
      </c>
      <c r="I58" s="43">
        <v>3</v>
      </c>
      <c r="J58" s="40">
        <v>25</v>
      </c>
      <c r="K58" s="40">
        <v>1</v>
      </c>
      <c r="L58" s="25"/>
      <c r="M58" s="26"/>
      <c r="N58" s="27"/>
      <c r="O58" s="28">
        <v>15</v>
      </c>
      <c r="P58" s="26"/>
      <c r="Q58" s="27">
        <v>1</v>
      </c>
      <c r="R58" s="28"/>
      <c r="S58" s="26"/>
      <c r="T58" s="27"/>
      <c r="U58" s="28"/>
      <c r="V58" s="26"/>
      <c r="W58" s="27"/>
    </row>
    <row r="59" spans="1:23">
      <c r="A59" s="38">
        <v>2</v>
      </c>
      <c r="B59" s="97" t="s">
        <v>73</v>
      </c>
      <c r="C59" s="26" t="s">
        <v>131</v>
      </c>
      <c r="D59" s="26" t="s">
        <v>72</v>
      </c>
      <c r="E59" s="44" t="s">
        <v>123</v>
      </c>
      <c r="F59" s="26" t="s">
        <v>40</v>
      </c>
      <c r="G59" s="26" t="s">
        <v>62</v>
      </c>
      <c r="H59" s="39">
        <v>15</v>
      </c>
      <c r="I59" s="43">
        <v>5</v>
      </c>
      <c r="J59" s="40">
        <v>50</v>
      </c>
      <c r="K59" s="40">
        <v>2</v>
      </c>
      <c r="L59" s="25"/>
      <c r="M59" s="26"/>
      <c r="N59" s="27"/>
      <c r="O59" s="28"/>
      <c r="P59" s="26">
        <v>15</v>
      </c>
      <c r="Q59" s="27">
        <v>2</v>
      </c>
      <c r="R59" s="28"/>
      <c r="S59" s="26"/>
      <c r="T59" s="27"/>
      <c r="U59" s="28"/>
      <c r="V59" s="26"/>
      <c r="W59" s="27"/>
    </row>
    <row r="60" spans="1:23">
      <c r="A60" s="38">
        <v>3</v>
      </c>
      <c r="B60" s="97" t="s">
        <v>74</v>
      </c>
      <c r="C60" s="26" t="s">
        <v>131</v>
      </c>
      <c r="D60" s="26" t="s">
        <v>72</v>
      </c>
      <c r="E60" s="26" t="s">
        <v>123</v>
      </c>
      <c r="F60" s="26" t="s">
        <v>40</v>
      </c>
      <c r="G60" s="26" t="s">
        <v>62</v>
      </c>
      <c r="H60" s="39">
        <v>30</v>
      </c>
      <c r="I60" s="43">
        <v>7</v>
      </c>
      <c r="J60" s="40">
        <v>75</v>
      </c>
      <c r="K60" s="40">
        <v>3</v>
      </c>
      <c r="L60" s="25"/>
      <c r="M60" s="26"/>
      <c r="N60" s="27"/>
      <c r="O60" s="28"/>
      <c r="P60" s="26"/>
      <c r="Q60" s="27"/>
      <c r="R60" s="28"/>
      <c r="S60" s="26">
        <v>30</v>
      </c>
      <c r="T60" s="27">
        <v>3</v>
      </c>
      <c r="U60" s="28"/>
      <c r="V60" s="26"/>
      <c r="W60" s="27"/>
    </row>
    <row r="61" spans="1:23">
      <c r="A61" s="38">
        <v>4</v>
      </c>
      <c r="B61" s="97" t="s">
        <v>75</v>
      </c>
      <c r="C61" s="26" t="s">
        <v>131</v>
      </c>
      <c r="D61" s="26" t="s">
        <v>72</v>
      </c>
      <c r="E61" s="26" t="s">
        <v>123</v>
      </c>
      <c r="F61" s="26" t="s">
        <v>40</v>
      </c>
      <c r="G61" s="26" t="s">
        <v>62</v>
      </c>
      <c r="H61" s="39">
        <v>30</v>
      </c>
      <c r="I61" s="43">
        <v>5</v>
      </c>
      <c r="J61" s="40">
        <v>75</v>
      </c>
      <c r="K61" s="40">
        <v>3</v>
      </c>
      <c r="L61" s="25"/>
      <c r="M61" s="26"/>
      <c r="N61" s="27"/>
      <c r="O61" s="28"/>
      <c r="P61" s="26"/>
      <c r="Q61" s="27"/>
      <c r="R61" s="28"/>
      <c r="S61" s="26">
        <v>30</v>
      </c>
      <c r="T61" s="27">
        <v>3</v>
      </c>
      <c r="U61" s="28"/>
      <c r="V61" s="26"/>
      <c r="W61" s="27"/>
    </row>
    <row r="62" spans="1:23">
      <c r="A62" s="38">
        <v>5</v>
      </c>
      <c r="B62" s="97" t="s">
        <v>76</v>
      </c>
      <c r="C62" s="26" t="s">
        <v>131</v>
      </c>
      <c r="D62" s="26" t="s">
        <v>72</v>
      </c>
      <c r="E62" s="26" t="s">
        <v>123</v>
      </c>
      <c r="F62" s="26" t="s">
        <v>40</v>
      </c>
      <c r="G62" s="26" t="s">
        <v>62</v>
      </c>
      <c r="H62" s="39">
        <v>15</v>
      </c>
      <c r="I62" s="40">
        <v>5</v>
      </c>
      <c r="J62" s="40">
        <v>50</v>
      </c>
      <c r="K62" s="40">
        <v>2</v>
      </c>
      <c r="L62" s="25"/>
      <c r="M62" s="26"/>
      <c r="N62" s="27"/>
      <c r="O62" s="28"/>
      <c r="P62" s="26"/>
      <c r="Q62" s="27"/>
      <c r="R62" s="28"/>
      <c r="S62" s="26"/>
      <c r="T62" s="27"/>
      <c r="U62" s="28"/>
      <c r="V62" s="26">
        <v>15</v>
      </c>
      <c r="W62" s="27">
        <v>2</v>
      </c>
    </row>
    <row r="63" spans="1:23">
      <c r="A63" s="38">
        <v>6</v>
      </c>
      <c r="B63" s="97" t="s">
        <v>77</v>
      </c>
      <c r="C63" s="26" t="s">
        <v>131</v>
      </c>
      <c r="D63" s="26" t="s">
        <v>72</v>
      </c>
      <c r="E63" s="26" t="s">
        <v>123</v>
      </c>
      <c r="F63" s="26" t="s">
        <v>40</v>
      </c>
      <c r="G63" s="155" t="s">
        <v>57</v>
      </c>
      <c r="H63" s="39">
        <v>30</v>
      </c>
      <c r="I63" s="40">
        <v>8</v>
      </c>
      <c r="J63" s="40">
        <v>100</v>
      </c>
      <c r="K63" s="40">
        <v>4</v>
      </c>
      <c r="L63" s="25"/>
      <c r="M63" s="26"/>
      <c r="N63" s="27"/>
      <c r="O63" s="28"/>
      <c r="P63" s="26"/>
      <c r="Q63" s="27"/>
      <c r="R63" s="28"/>
      <c r="S63" s="26"/>
      <c r="T63" s="27"/>
      <c r="V63" s="26">
        <v>30</v>
      </c>
      <c r="W63" s="27">
        <v>4</v>
      </c>
    </row>
    <row r="64" spans="1:23">
      <c r="A64" s="38">
        <v>7</v>
      </c>
      <c r="B64" s="97" t="s">
        <v>78</v>
      </c>
      <c r="C64" s="26" t="s">
        <v>131</v>
      </c>
      <c r="D64" s="26" t="s">
        <v>72</v>
      </c>
      <c r="E64" s="26" t="s">
        <v>123</v>
      </c>
      <c r="F64" s="26" t="s">
        <v>79</v>
      </c>
      <c r="G64" s="26" t="s">
        <v>80</v>
      </c>
      <c r="H64" s="39">
        <v>90</v>
      </c>
      <c r="I64" s="40">
        <v>60</v>
      </c>
      <c r="J64" s="40">
        <v>500</v>
      </c>
      <c r="K64" s="40">
        <v>20</v>
      </c>
      <c r="L64" s="25"/>
      <c r="M64" s="26"/>
      <c r="N64" s="27"/>
      <c r="O64" s="28"/>
      <c r="P64" s="26">
        <v>30</v>
      </c>
      <c r="Q64" s="27">
        <v>4</v>
      </c>
      <c r="R64" s="28"/>
      <c r="S64" s="26">
        <v>30</v>
      </c>
      <c r="T64" s="27">
        <v>4</v>
      </c>
      <c r="U64" s="28"/>
      <c r="V64" s="26">
        <v>30</v>
      </c>
      <c r="W64" s="27">
        <v>12</v>
      </c>
    </row>
    <row r="65" spans="1:25">
      <c r="A65" s="67" t="s">
        <v>119</v>
      </c>
      <c r="B65" s="67"/>
      <c r="C65" s="67"/>
      <c r="D65" s="69"/>
      <c r="E65" s="69"/>
      <c r="F65" s="69"/>
      <c r="G65" s="69"/>
      <c r="H65" s="69">
        <f t="shared" ref="H65:W65" si="4">SUM(H66:H73)</f>
        <v>225</v>
      </c>
      <c r="I65" s="69">
        <f t="shared" si="4"/>
        <v>93</v>
      </c>
      <c r="J65" s="69">
        <f t="shared" si="4"/>
        <v>875</v>
      </c>
      <c r="K65" s="70">
        <f t="shared" si="4"/>
        <v>35</v>
      </c>
      <c r="L65" s="71">
        <f t="shared" si="4"/>
        <v>0</v>
      </c>
      <c r="M65" s="69">
        <f t="shared" si="4"/>
        <v>0</v>
      </c>
      <c r="N65" s="69">
        <f t="shared" si="4"/>
        <v>0</v>
      </c>
      <c r="O65" s="69">
        <f t="shared" si="4"/>
        <v>15</v>
      </c>
      <c r="P65" s="69">
        <f t="shared" si="4"/>
        <v>45</v>
      </c>
      <c r="Q65" s="69">
        <f t="shared" si="4"/>
        <v>7</v>
      </c>
      <c r="R65" s="69">
        <f t="shared" si="4"/>
        <v>0</v>
      </c>
      <c r="S65" s="69">
        <f t="shared" si="4"/>
        <v>90</v>
      </c>
      <c r="T65" s="69">
        <f t="shared" si="4"/>
        <v>10</v>
      </c>
      <c r="U65" s="69">
        <f t="shared" si="4"/>
        <v>15</v>
      </c>
      <c r="V65" s="69">
        <f t="shared" si="4"/>
        <v>60</v>
      </c>
      <c r="W65" s="69">
        <f t="shared" si="4"/>
        <v>18</v>
      </c>
      <c r="X65" s="16"/>
      <c r="Y65" s="16"/>
    </row>
    <row r="66" spans="1:25">
      <c r="A66" s="38">
        <v>1</v>
      </c>
      <c r="B66" s="97" t="s">
        <v>130</v>
      </c>
      <c r="C66" s="26" t="s">
        <v>131</v>
      </c>
      <c r="D66" s="26" t="s">
        <v>72</v>
      </c>
      <c r="E66" s="26" t="s">
        <v>123</v>
      </c>
      <c r="F66" s="26" t="s">
        <v>40</v>
      </c>
      <c r="G66" s="26" t="s">
        <v>41</v>
      </c>
      <c r="H66" s="39">
        <v>15</v>
      </c>
      <c r="I66" s="43">
        <v>3</v>
      </c>
      <c r="J66" s="40">
        <v>25</v>
      </c>
      <c r="K66" s="40">
        <v>1</v>
      </c>
      <c r="L66" s="25"/>
      <c r="M66" s="26"/>
      <c r="N66" s="27"/>
      <c r="O66" s="28">
        <v>15</v>
      </c>
      <c r="P66" s="26"/>
      <c r="Q66" s="27">
        <v>1</v>
      </c>
      <c r="R66" s="28"/>
      <c r="S66" s="26"/>
      <c r="T66" s="27"/>
      <c r="U66" s="28"/>
      <c r="V66" s="26"/>
      <c r="W66" s="27"/>
      <c r="X66" s="16"/>
      <c r="Y66" s="16"/>
    </row>
    <row r="67" spans="1:25">
      <c r="A67" s="38">
        <v>2</v>
      </c>
      <c r="B67" s="97" t="s">
        <v>81</v>
      </c>
      <c r="C67" s="26" t="s">
        <v>131</v>
      </c>
      <c r="D67" s="26" t="s">
        <v>72</v>
      </c>
      <c r="E67" s="26" t="s">
        <v>123</v>
      </c>
      <c r="F67" s="26" t="s">
        <v>40</v>
      </c>
      <c r="G67" s="26" t="s">
        <v>82</v>
      </c>
      <c r="H67" s="39">
        <v>15</v>
      </c>
      <c r="I67" s="43">
        <v>6</v>
      </c>
      <c r="J67" s="40">
        <v>50</v>
      </c>
      <c r="K67" s="40">
        <v>2</v>
      </c>
      <c r="L67" s="25"/>
      <c r="M67" s="26"/>
      <c r="N67" s="27"/>
      <c r="O67" s="28"/>
      <c r="P67" s="26">
        <v>15</v>
      </c>
      <c r="Q67" s="27">
        <v>2</v>
      </c>
      <c r="R67" s="28"/>
      <c r="S67" s="26"/>
      <c r="T67" s="27"/>
      <c r="U67" s="28"/>
      <c r="V67" s="26"/>
      <c r="W67" s="27"/>
      <c r="X67" s="16"/>
      <c r="Y67" s="16"/>
    </row>
    <row r="68" spans="1:25">
      <c r="A68" s="38">
        <v>3</v>
      </c>
      <c r="B68" s="97" t="s">
        <v>83</v>
      </c>
      <c r="C68" s="26" t="s">
        <v>131</v>
      </c>
      <c r="D68" s="26" t="s">
        <v>72</v>
      </c>
      <c r="E68" s="26" t="s">
        <v>123</v>
      </c>
      <c r="F68" s="26" t="s">
        <v>40</v>
      </c>
      <c r="G68" s="26" t="s">
        <v>82</v>
      </c>
      <c r="H68" s="39">
        <v>30</v>
      </c>
      <c r="I68" s="40">
        <v>6</v>
      </c>
      <c r="J68" s="40">
        <v>75</v>
      </c>
      <c r="K68" s="40">
        <v>3</v>
      </c>
      <c r="L68" s="25"/>
      <c r="M68" s="26"/>
      <c r="N68" s="27"/>
      <c r="O68" s="28"/>
      <c r="P68" s="26"/>
      <c r="Q68" s="27"/>
      <c r="R68" s="28"/>
      <c r="S68" s="26">
        <v>30</v>
      </c>
      <c r="T68" s="27">
        <v>3</v>
      </c>
      <c r="U68" s="28"/>
      <c r="V68" s="26"/>
      <c r="W68" s="27"/>
      <c r="X68" s="16"/>
      <c r="Y68" s="16"/>
    </row>
    <row r="69" spans="1:25">
      <c r="A69" s="38">
        <v>4</v>
      </c>
      <c r="B69" s="97" t="s">
        <v>84</v>
      </c>
      <c r="C69" s="26" t="s">
        <v>131</v>
      </c>
      <c r="D69" s="26" t="s">
        <v>72</v>
      </c>
      <c r="E69" s="26" t="s">
        <v>123</v>
      </c>
      <c r="F69" s="26" t="s">
        <v>40</v>
      </c>
      <c r="G69" s="26" t="s">
        <v>62</v>
      </c>
      <c r="H69" s="39">
        <v>30</v>
      </c>
      <c r="I69" s="42">
        <v>5</v>
      </c>
      <c r="J69" s="39">
        <v>75</v>
      </c>
      <c r="K69" s="40">
        <v>3</v>
      </c>
      <c r="L69" s="25"/>
      <c r="M69" s="26"/>
      <c r="N69" s="27"/>
      <c r="O69" s="28"/>
      <c r="P69" s="26"/>
      <c r="Q69" s="27"/>
      <c r="R69" s="28"/>
      <c r="S69" s="26">
        <v>30</v>
      </c>
      <c r="T69" s="27">
        <v>3</v>
      </c>
      <c r="U69" s="28"/>
      <c r="V69" s="26"/>
      <c r="W69" s="27"/>
      <c r="X69" s="16"/>
      <c r="Y69" s="16"/>
    </row>
    <row r="70" spans="1:25">
      <c r="A70" s="38">
        <v>5</v>
      </c>
      <c r="B70" s="97" t="s">
        <v>85</v>
      </c>
      <c r="C70" s="26" t="s">
        <v>131</v>
      </c>
      <c r="D70" s="26" t="s">
        <v>72</v>
      </c>
      <c r="E70" s="26" t="s">
        <v>123</v>
      </c>
      <c r="F70" s="26" t="s">
        <v>40</v>
      </c>
      <c r="G70" s="26" t="s">
        <v>62</v>
      </c>
      <c r="H70" s="39">
        <v>15</v>
      </c>
      <c r="I70" s="43">
        <v>4</v>
      </c>
      <c r="J70" s="40">
        <v>50</v>
      </c>
      <c r="K70" s="40">
        <v>2</v>
      </c>
      <c r="L70" s="25"/>
      <c r="M70" s="26"/>
      <c r="N70" s="27"/>
      <c r="O70" s="28"/>
      <c r="P70" s="26"/>
      <c r="Q70" s="27"/>
      <c r="R70" s="28"/>
      <c r="S70" s="26"/>
      <c r="T70" s="27"/>
      <c r="U70" s="28"/>
      <c r="V70" s="26">
        <v>15</v>
      </c>
      <c r="W70" s="27">
        <v>2</v>
      </c>
      <c r="X70" s="16"/>
      <c r="Y70" s="16"/>
    </row>
    <row r="71" spans="1:25">
      <c r="A71" s="38">
        <v>6</v>
      </c>
      <c r="B71" s="97" t="s">
        <v>86</v>
      </c>
      <c r="C71" s="26" t="s">
        <v>131</v>
      </c>
      <c r="D71" s="26" t="s">
        <v>72</v>
      </c>
      <c r="E71" s="26" t="s">
        <v>123</v>
      </c>
      <c r="F71" s="26" t="s">
        <v>40</v>
      </c>
      <c r="G71" s="26" t="s">
        <v>82</v>
      </c>
      <c r="H71" s="39">
        <v>15</v>
      </c>
      <c r="I71" s="40">
        <v>5</v>
      </c>
      <c r="J71" s="40">
        <v>50</v>
      </c>
      <c r="K71" s="40">
        <v>2</v>
      </c>
      <c r="L71" s="25"/>
      <c r="M71" s="26"/>
      <c r="N71" s="27"/>
      <c r="O71" s="28"/>
      <c r="P71" s="26"/>
      <c r="Q71" s="27"/>
      <c r="R71" s="28"/>
      <c r="S71" s="26"/>
      <c r="T71" s="27"/>
      <c r="U71" s="28"/>
      <c r="V71" s="26">
        <v>15</v>
      </c>
      <c r="W71" s="27">
        <v>2</v>
      </c>
      <c r="X71" s="16"/>
      <c r="Y71" s="16"/>
    </row>
    <row r="72" spans="1:25">
      <c r="A72" s="38">
        <v>7</v>
      </c>
      <c r="B72" s="97" t="s">
        <v>120</v>
      </c>
      <c r="C72" s="26" t="s">
        <v>131</v>
      </c>
      <c r="D72" s="26" t="s">
        <v>72</v>
      </c>
      <c r="E72" s="26" t="s">
        <v>123</v>
      </c>
      <c r="F72" s="26" t="s">
        <v>40</v>
      </c>
      <c r="G72" s="26" t="s">
        <v>41</v>
      </c>
      <c r="H72" s="39">
        <v>15</v>
      </c>
      <c r="I72" s="43">
        <v>4</v>
      </c>
      <c r="J72" s="40">
        <v>50</v>
      </c>
      <c r="K72" s="40">
        <v>2</v>
      </c>
      <c r="L72" s="25"/>
      <c r="M72" s="26"/>
      <c r="N72" s="27"/>
      <c r="O72" s="28"/>
      <c r="P72" s="26"/>
      <c r="Q72" s="27"/>
      <c r="R72" s="28"/>
      <c r="S72" s="26"/>
      <c r="T72" s="27"/>
      <c r="U72" s="28">
        <v>15</v>
      </c>
      <c r="V72" s="26"/>
      <c r="W72" s="27">
        <v>2</v>
      </c>
      <c r="X72" s="16"/>
      <c r="Y72" s="16"/>
    </row>
    <row r="73" spans="1:25">
      <c r="A73" s="38">
        <v>8</v>
      </c>
      <c r="B73" s="97" t="s">
        <v>87</v>
      </c>
      <c r="C73" s="26" t="s">
        <v>131</v>
      </c>
      <c r="D73" s="26" t="s">
        <v>72</v>
      </c>
      <c r="E73" s="26" t="s">
        <v>123</v>
      </c>
      <c r="F73" s="26" t="s">
        <v>79</v>
      </c>
      <c r="G73" s="26" t="s">
        <v>88</v>
      </c>
      <c r="H73" s="39">
        <v>90</v>
      </c>
      <c r="I73" s="40">
        <v>60</v>
      </c>
      <c r="J73" s="40">
        <v>500</v>
      </c>
      <c r="K73" s="40">
        <v>20</v>
      </c>
      <c r="L73" s="25"/>
      <c r="M73" s="26"/>
      <c r="N73" s="27"/>
      <c r="O73" s="28"/>
      <c r="P73" s="26">
        <v>30</v>
      </c>
      <c r="Q73" s="27">
        <v>4</v>
      </c>
      <c r="R73" s="28"/>
      <c r="S73" s="26">
        <v>30</v>
      </c>
      <c r="T73" s="27">
        <v>4</v>
      </c>
      <c r="U73" s="28"/>
      <c r="V73" s="26">
        <v>30</v>
      </c>
      <c r="W73" s="27">
        <v>12</v>
      </c>
      <c r="X73" s="16"/>
      <c r="Y73" s="16"/>
    </row>
    <row r="74" spans="1:25">
      <c r="A74" s="67" t="s">
        <v>89</v>
      </c>
      <c r="B74" s="67"/>
      <c r="C74" s="67"/>
      <c r="D74" s="69"/>
      <c r="E74" s="69"/>
      <c r="F74" s="69"/>
      <c r="G74" s="69"/>
      <c r="H74" s="69">
        <f t="shared" ref="H74:W74" si="5">SUM(H75:H82)</f>
        <v>225</v>
      </c>
      <c r="I74" s="69">
        <f t="shared" si="5"/>
        <v>93</v>
      </c>
      <c r="J74" s="69">
        <f t="shared" si="5"/>
        <v>875</v>
      </c>
      <c r="K74" s="70">
        <f t="shared" si="5"/>
        <v>35</v>
      </c>
      <c r="L74" s="71">
        <f t="shared" si="5"/>
        <v>0</v>
      </c>
      <c r="M74" s="69">
        <f t="shared" si="5"/>
        <v>0</v>
      </c>
      <c r="N74" s="69">
        <f t="shared" si="5"/>
        <v>0</v>
      </c>
      <c r="O74" s="69">
        <f t="shared" si="5"/>
        <v>0</v>
      </c>
      <c r="P74" s="69">
        <f t="shared" si="5"/>
        <v>60</v>
      </c>
      <c r="Q74" s="69">
        <f t="shared" si="5"/>
        <v>7</v>
      </c>
      <c r="R74" s="69">
        <f t="shared" si="5"/>
        <v>0</v>
      </c>
      <c r="S74" s="69">
        <f t="shared" si="5"/>
        <v>90</v>
      </c>
      <c r="T74" s="69">
        <f t="shared" si="5"/>
        <v>10</v>
      </c>
      <c r="U74" s="69">
        <f t="shared" si="5"/>
        <v>0</v>
      </c>
      <c r="V74" s="69">
        <f t="shared" si="5"/>
        <v>75</v>
      </c>
      <c r="W74" s="69">
        <f t="shared" si="5"/>
        <v>18</v>
      </c>
      <c r="X74" s="16"/>
      <c r="Y74" s="16"/>
    </row>
    <row r="75" spans="1:25">
      <c r="A75" s="38">
        <v>1</v>
      </c>
      <c r="B75" s="97" t="s">
        <v>90</v>
      </c>
      <c r="C75" s="26" t="s">
        <v>131</v>
      </c>
      <c r="D75" s="26" t="s">
        <v>72</v>
      </c>
      <c r="E75" s="26" t="s">
        <v>123</v>
      </c>
      <c r="F75" s="26" t="s">
        <v>40</v>
      </c>
      <c r="G75" s="26" t="s">
        <v>62</v>
      </c>
      <c r="H75" s="39">
        <v>30</v>
      </c>
      <c r="I75" s="40">
        <v>5</v>
      </c>
      <c r="J75" s="40">
        <v>75</v>
      </c>
      <c r="K75" s="40">
        <v>3</v>
      </c>
      <c r="L75" s="25"/>
      <c r="M75" s="26"/>
      <c r="N75" s="27"/>
      <c r="O75" s="28"/>
      <c r="P75" s="26">
        <v>30</v>
      </c>
      <c r="Q75" s="27">
        <v>3</v>
      </c>
      <c r="R75" s="28"/>
      <c r="S75" s="26"/>
      <c r="T75" s="27"/>
      <c r="U75" s="28"/>
      <c r="V75" s="26"/>
      <c r="W75" s="27"/>
      <c r="X75" s="16"/>
      <c r="Y75" s="16"/>
    </row>
    <row r="76" spans="1:25">
      <c r="A76" s="38">
        <v>2</v>
      </c>
      <c r="B76" s="97" t="s">
        <v>91</v>
      </c>
      <c r="C76" s="26" t="s">
        <v>131</v>
      </c>
      <c r="D76" s="26" t="s">
        <v>72</v>
      </c>
      <c r="E76" s="26" t="s">
        <v>123</v>
      </c>
      <c r="F76" s="26" t="s">
        <v>40</v>
      </c>
      <c r="G76" s="26" t="s">
        <v>82</v>
      </c>
      <c r="H76" s="39">
        <v>30</v>
      </c>
      <c r="I76" s="43">
        <v>8</v>
      </c>
      <c r="J76" s="40">
        <v>75</v>
      </c>
      <c r="K76" s="40">
        <v>3</v>
      </c>
      <c r="L76" s="25"/>
      <c r="M76" s="26"/>
      <c r="N76" s="27"/>
      <c r="O76" s="28"/>
      <c r="P76" s="26"/>
      <c r="Q76" s="27"/>
      <c r="R76" s="28"/>
      <c r="S76" s="26">
        <v>30</v>
      </c>
      <c r="T76" s="27">
        <v>3</v>
      </c>
      <c r="U76" s="28"/>
      <c r="V76" s="26"/>
      <c r="W76" s="27"/>
      <c r="X76" s="16"/>
      <c r="Y76" s="16"/>
    </row>
    <row r="77" spans="1:25">
      <c r="A77" s="38">
        <v>3</v>
      </c>
      <c r="B77" s="97" t="s">
        <v>92</v>
      </c>
      <c r="C77" s="26" t="s">
        <v>131</v>
      </c>
      <c r="D77" s="26" t="s">
        <v>72</v>
      </c>
      <c r="E77" s="26" t="s">
        <v>123</v>
      </c>
      <c r="F77" s="26" t="s">
        <v>40</v>
      </c>
      <c r="G77" s="26" t="s">
        <v>62</v>
      </c>
      <c r="H77" s="39">
        <v>15</v>
      </c>
      <c r="I77" s="43">
        <v>5</v>
      </c>
      <c r="J77" s="40">
        <v>50</v>
      </c>
      <c r="K77" s="40">
        <v>2</v>
      </c>
      <c r="L77" s="25"/>
      <c r="M77" s="26"/>
      <c r="N77" s="27"/>
      <c r="O77" s="28"/>
      <c r="P77" s="26"/>
      <c r="Q77" s="27"/>
      <c r="R77" s="28"/>
      <c r="S77" s="26">
        <v>15</v>
      </c>
      <c r="T77" s="27">
        <v>2</v>
      </c>
      <c r="U77" s="28"/>
      <c r="V77" s="26"/>
      <c r="W77" s="27"/>
      <c r="X77" s="16"/>
      <c r="Y77" s="16"/>
    </row>
    <row r="78" spans="1:25">
      <c r="A78" s="38">
        <v>4</v>
      </c>
      <c r="B78" s="72" t="s">
        <v>117</v>
      </c>
      <c r="C78" s="26" t="s">
        <v>131</v>
      </c>
      <c r="D78" s="26" t="s">
        <v>72</v>
      </c>
      <c r="E78" s="26" t="s">
        <v>123</v>
      </c>
      <c r="F78" s="26" t="s">
        <v>40</v>
      </c>
      <c r="G78" s="26" t="s">
        <v>62</v>
      </c>
      <c r="H78" s="39">
        <v>15</v>
      </c>
      <c r="I78" s="43">
        <v>3</v>
      </c>
      <c r="J78" s="40">
        <v>25</v>
      </c>
      <c r="K78" s="40">
        <v>1</v>
      </c>
      <c r="L78" s="25"/>
      <c r="M78" s="26"/>
      <c r="N78" s="27"/>
      <c r="O78" s="28"/>
      <c r="P78" s="26"/>
      <c r="Q78" s="27"/>
      <c r="R78" s="28"/>
      <c r="S78" s="26">
        <v>15</v>
      </c>
      <c r="T78" s="27">
        <v>1</v>
      </c>
      <c r="U78" s="28"/>
      <c r="V78" s="26"/>
      <c r="W78" s="27"/>
      <c r="X78" s="16"/>
      <c r="Y78" s="16"/>
    </row>
    <row r="79" spans="1:25">
      <c r="A79" s="38">
        <v>5</v>
      </c>
      <c r="B79" s="97" t="s">
        <v>93</v>
      </c>
      <c r="C79" s="26" t="s">
        <v>131</v>
      </c>
      <c r="D79" s="26" t="s">
        <v>72</v>
      </c>
      <c r="E79" s="26" t="s">
        <v>123</v>
      </c>
      <c r="F79" s="26" t="s">
        <v>40</v>
      </c>
      <c r="G79" s="26" t="s">
        <v>62</v>
      </c>
      <c r="H79" s="39">
        <v>15</v>
      </c>
      <c r="I79" s="40">
        <v>4</v>
      </c>
      <c r="J79" s="40">
        <v>50</v>
      </c>
      <c r="K79" s="40">
        <v>2</v>
      </c>
      <c r="L79" s="25"/>
      <c r="M79" s="26"/>
      <c r="N79" s="27"/>
      <c r="O79" s="28"/>
      <c r="P79" s="26"/>
      <c r="Q79" s="27"/>
      <c r="R79" s="28"/>
      <c r="S79" s="26"/>
      <c r="T79" s="27"/>
      <c r="U79" s="28"/>
      <c r="V79" s="26">
        <v>15</v>
      </c>
      <c r="W79" s="27">
        <v>2</v>
      </c>
      <c r="X79" s="16"/>
      <c r="Y79" s="16"/>
    </row>
    <row r="80" spans="1:25">
      <c r="A80" s="38">
        <v>6</v>
      </c>
      <c r="B80" s="99" t="s">
        <v>94</v>
      </c>
      <c r="C80" s="26" t="s">
        <v>131</v>
      </c>
      <c r="D80" s="26" t="s">
        <v>72</v>
      </c>
      <c r="E80" s="26" t="s">
        <v>123</v>
      </c>
      <c r="F80" s="26" t="s">
        <v>40</v>
      </c>
      <c r="G80" s="26" t="s">
        <v>62</v>
      </c>
      <c r="H80" s="39">
        <v>15</v>
      </c>
      <c r="I80" s="40">
        <v>4</v>
      </c>
      <c r="J80" s="40">
        <v>50</v>
      </c>
      <c r="K80" s="40">
        <v>2</v>
      </c>
      <c r="L80" s="25"/>
      <c r="M80" s="26"/>
      <c r="N80" s="27"/>
      <c r="O80" s="28"/>
      <c r="P80" s="26"/>
      <c r="Q80" s="27"/>
      <c r="R80" s="28"/>
      <c r="S80" s="26"/>
      <c r="T80" s="27"/>
      <c r="U80" s="28"/>
      <c r="V80" s="26">
        <v>15</v>
      </c>
      <c r="W80" s="27">
        <v>2</v>
      </c>
      <c r="X80" s="16"/>
      <c r="Y80" s="16"/>
    </row>
    <row r="81" spans="1:25">
      <c r="A81" s="38">
        <v>7</v>
      </c>
      <c r="B81" s="97" t="s">
        <v>95</v>
      </c>
      <c r="C81" s="26" t="s">
        <v>131</v>
      </c>
      <c r="D81" s="26" t="s">
        <v>72</v>
      </c>
      <c r="E81" s="26" t="s">
        <v>123</v>
      </c>
      <c r="F81" s="26" t="s">
        <v>40</v>
      </c>
      <c r="G81" s="26" t="s">
        <v>62</v>
      </c>
      <c r="H81" s="39">
        <v>15</v>
      </c>
      <c r="I81" s="40">
        <v>4</v>
      </c>
      <c r="J81" s="40">
        <v>50</v>
      </c>
      <c r="K81" s="40">
        <v>2</v>
      </c>
      <c r="L81" s="25"/>
      <c r="M81" s="26"/>
      <c r="N81" s="27"/>
      <c r="O81" s="28"/>
      <c r="P81" s="26"/>
      <c r="Q81" s="27"/>
      <c r="R81" s="28"/>
      <c r="S81" s="26"/>
      <c r="T81" s="27"/>
      <c r="U81" s="28"/>
      <c r="V81" s="26">
        <v>15</v>
      </c>
      <c r="W81" s="27">
        <v>2</v>
      </c>
      <c r="X81" s="16"/>
      <c r="Y81" s="16"/>
    </row>
    <row r="82" spans="1:25">
      <c r="A82" s="38">
        <v>8</v>
      </c>
      <c r="B82" s="97" t="s">
        <v>96</v>
      </c>
      <c r="C82" s="26" t="s">
        <v>131</v>
      </c>
      <c r="D82" s="26" t="s">
        <v>72</v>
      </c>
      <c r="E82" s="26" t="s">
        <v>123</v>
      </c>
      <c r="F82" s="26" t="s">
        <v>79</v>
      </c>
      <c r="G82" s="26" t="s">
        <v>80</v>
      </c>
      <c r="H82" s="39">
        <v>90</v>
      </c>
      <c r="I82" s="40">
        <v>60</v>
      </c>
      <c r="J82" s="40">
        <v>500</v>
      </c>
      <c r="K82" s="40">
        <v>20</v>
      </c>
      <c r="L82" s="25"/>
      <c r="M82" s="26"/>
      <c r="N82" s="27"/>
      <c r="O82" s="28"/>
      <c r="P82" s="26">
        <v>30</v>
      </c>
      <c r="Q82" s="27">
        <v>4</v>
      </c>
      <c r="R82" s="28"/>
      <c r="S82" s="26">
        <v>30</v>
      </c>
      <c r="T82" s="27">
        <v>4</v>
      </c>
      <c r="U82" s="28"/>
      <c r="V82" s="26">
        <v>30</v>
      </c>
      <c r="W82" s="27">
        <v>12</v>
      </c>
      <c r="X82" s="16"/>
      <c r="Y82" s="16"/>
    </row>
    <row r="83" spans="1:25">
      <c r="A83" s="101" t="s">
        <v>122</v>
      </c>
      <c r="B83" s="102"/>
      <c r="C83" s="101"/>
      <c r="D83" s="103" t="s">
        <v>40</v>
      </c>
      <c r="E83" s="103" t="s">
        <v>123</v>
      </c>
      <c r="F83" s="103" t="s">
        <v>79</v>
      </c>
      <c r="G83" s="103" t="s">
        <v>127</v>
      </c>
      <c r="H83" s="104">
        <v>50</v>
      </c>
      <c r="I83" s="105"/>
      <c r="J83" s="105">
        <v>50</v>
      </c>
      <c r="K83" s="105">
        <v>2</v>
      </c>
      <c r="L83" s="106"/>
      <c r="M83" s="103"/>
      <c r="N83" s="107"/>
      <c r="O83" s="108"/>
      <c r="P83" s="103">
        <v>25</v>
      </c>
      <c r="Q83" s="107">
        <v>1</v>
      </c>
      <c r="R83" s="108"/>
      <c r="S83" s="103">
        <v>25</v>
      </c>
      <c r="T83" s="107">
        <v>1</v>
      </c>
      <c r="U83" s="108"/>
      <c r="V83" s="103"/>
      <c r="W83" s="107"/>
      <c r="X83" s="16"/>
      <c r="Y83" s="16"/>
    </row>
    <row r="84" spans="1:25">
      <c r="A84" s="29" t="s">
        <v>97</v>
      </c>
      <c r="B84" s="65"/>
      <c r="C84" s="66"/>
      <c r="D84" s="33"/>
      <c r="E84" s="33"/>
      <c r="F84" s="33"/>
      <c r="G84" s="33"/>
      <c r="H84" s="33">
        <f>SUM(H85,H88,H91)</f>
        <v>90</v>
      </c>
      <c r="I84" s="33">
        <f>SUM(I85,I88,I91,)</f>
        <v>19</v>
      </c>
      <c r="J84" s="33">
        <f>SUM(J85,J88,J91)</f>
        <v>50</v>
      </c>
      <c r="K84" s="34">
        <f>SUM(K85,K88,K91)</f>
        <v>7</v>
      </c>
      <c r="L84" s="35">
        <f>SUM(L85:L93)</f>
        <v>0</v>
      </c>
      <c r="M84" s="33">
        <f>SUM(M85:M93)</f>
        <v>0</v>
      </c>
      <c r="N84" s="33">
        <f>SUM(N85:N93)</f>
        <v>0</v>
      </c>
      <c r="O84" s="33">
        <f>SUM(O85,O88,O91)</f>
        <v>0</v>
      </c>
      <c r="P84" s="33">
        <f>SUM(P85, P88, P91)</f>
        <v>30</v>
      </c>
      <c r="Q84" s="33">
        <f>SUM(Q85,Q88, Q91)</f>
        <v>3</v>
      </c>
      <c r="R84" s="33">
        <f t="shared" ref="R84:W84" si="6">SUM(R85,R88,R91)</f>
        <v>0</v>
      </c>
      <c r="S84" s="33">
        <f t="shared" si="6"/>
        <v>30</v>
      </c>
      <c r="T84" s="33">
        <f t="shared" si="6"/>
        <v>3</v>
      </c>
      <c r="U84" s="33">
        <f t="shared" si="6"/>
        <v>0</v>
      </c>
      <c r="V84" s="33">
        <f t="shared" si="6"/>
        <v>30</v>
      </c>
      <c r="W84" s="33">
        <f t="shared" si="6"/>
        <v>3</v>
      </c>
      <c r="X84" s="16"/>
      <c r="Y84" s="16"/>
    </row>
    <row r="85" spans="1:25">
      <c r="A85" s="67">
        <v>1</v>
      </c>
      <c r="B85" s="68" t="s">
        <v>98</v>
      </c>
      <c r="C85" s="67"/>
      <c r="D85" s="73"/>
      <c r="E85" s="73"/>
      <c r="F85" s="73"/>
      <c r="G85" s="73"/>
      <c r="H85" s="73">
        <v>30</v>
      </c>
      <c r="I85" s="74">
        <v>6</v>
      </c>
      <c r="J85" s="74">
        <v>50</v>
      </c>
      <c r="K85" s="74">
        <v>2</v>
      </c>
      <c r="L85" s="75"/>
      <c r="M85" s="73"/>
      <c r="N85" s="76"/>
      <c r="O85" s="77"/>
      <c r="P85" s="73">
        <v>30</v>
      </c>
      <c r="Q85" s="76">
        <v>3</v>
      </c>
      <c r="R85" s="77"/>
      <c r="S85" s="73"/>
      <c r="T85" s="76"/>
      <c r="U85" s="78"/>
      <c r="V85" s="73"/>
      <c r="W85" s="76"/>
      <c r="X85" s="16"/>
      <c r="Y85" s="16"/>
    </row>
    <row r="86" spans="1:25">
      <c r="A86" s="38" t="s">
        <v>99</v>
      </c>
      <c r="B86" s="53" t="s">
        <v>100</v>
      </c>
      <c r="C86" s="26" t="s">
        <v>131</v>
      </c>
      <c r="D86" s="26" t="s">
        <v>72</v>
      </c>
      <c r="E86" s="26" t="s">
        <v>123</v>
      </c>
      <c r="F86" s="26" t="s">
        <v>40</v>
      </c>
      <c r="G86" s="26" t="s">
        <v>62</v>
      </c>
      <c r="H86" s="39">
        <v>30</v>
      </c>
      <c r="I86" s="40">
        <v>6</v>
      </c>
      <c r="J86" s="40">
        <v>50</v>
      </c>
      <c r="K86" s="40">
        <v>2</v>
      </c>
      <c r="L86" s="25"/>
      <c r="M86" s="26"/>
      <c r="N86" s="27"/>
      <c r="O86" s="28"/>
      <c r="P86" s="26">
        <v>30</v>
      </c>
      <c r="Q86" s="27">
        <v>3</v>
      </c>
      <c r="R86" s="28"/>
      <c r="S86" s="26"/>
      <c r="T86" s="27"/>
      <c r="U86" s="79"/>
      <c r="V86" s="26"/>
      <c r="W86" s="27"/>
      <c r="X86" s="16"/>
      <c r="Y86" s="16"/>
    </row>
    <row r="87" spans="1:25">
      <c r="A87" s="38" t="s">
        <v>101</v>
      </c>
      <c r="B87" s="53" t="s">
        <v>102</v>
      </c>
      <c r="C87" s="26" t="s">
        <v>131</v>
      </c>
      <c r="D87" s="26" t="s">
        <v>72</v>
      </c>
      <c r="E87" s="26" t="s">
        <v>123</v>
      </c>
      <c r="F87" s="26" t="s">
        <v>40</v>
      </c>
      <c r="G87" s="26" t="s">
        <v>62</v>
      </c>
      <c r="H87" s="39">
        <v>30</v>
      </c>
      <c r="I87" s="40">
        <v>6</v>
      </c>
      <c r="J87" s="40">
        <v>50</v>
      </c>
      <c r="K87" s="40">
        <v>2</v>
      </c>
      <c r="L87" s="25"/>
      <c r="M87" s="26"/>
      <c r="N87" s="27"/>
      <c r="O87" s="28"/>
      <c r="P87" s="26">
        <v>30</v>
      </c>
      <c r="Q87" s="27">
        <v>3</v>
      </c>
      <c r="R87" s="28"/>
      <c r="S87" s="26"/>
      <c r="T87" s="27"/>
      <c r="U87" s="79"/>
      <c r="V87" s="26"/>
      <c r="W87" s="27"/>
      <c r="X87" s="16"/>
      <c r="Y87" s="16"/>
    </row>
    <row r="88" spans="1:25">
      <c r="A88" s="67">
        <v>2</v>
      </c>
      <c r="B88" s="68" t="s">
        <v>103</v>
      </c>
      <c r="C88" s="67"/>
      <c r="D88" s="73"/>
      <c r="E88" s="73"/>
      <c r="F88" s="73"/>
      <c r="G88" s="73"/>
      <c r="H88" s="73">
        <v>30</v>
      </c>
      <c r="I88" s="74">
        <v>6</v>
      </c>
      <c r="J88" s="74"/>
      <c r="K88" s="74">
        <v>2</v>
      </c>
      <c r="L88" s="75"/>
      <c r="M88" s="73"/>
      <c r="N88" s="76"/>
      <c r="O88" s="77"/>
      <c r="P88" s="73"/>
      <c r="Q88" s="76"/>
      <c r="R88" s="77"/>
      <c r="S88" s="73">
        <v>30</v>
      </c>
      <c r="T88" s="76">
        <v>3</v>
      </c>
      <c r="U88" s="78"/>
      <c r="V88" s="73"/>
      <c r="W88" s="76"/>
      <c r="X88" s="16"/>
      <c r="Y88" s="16"/>
    </row>
    <row r="89" spans="1:25">
      <c r="A89" s="38" t="s">
        <v>99</v>
      </c>
      <c r="B89" s="53" t="s">
        <v>104</v>
      </c>
      <c r="C89" s="26" t="s">
        <v>131</v>
      </c>
      <c r="D89" s="26" t="s">
        <v>72</v>
      </c>
      <c r="E89" s="26" t="s">
        <v>123</v>
      </c>
      <c r="F89" s="26" t="s">
        <v>40</v>
      </c>
      <c r="G89" s="26" t="s">
        <v>62</v>
      </c>
      <c r="H89" s="39">
        <v>30</v>
      </c>
      <c r="I89" s="40">
        <v>6</v>
      </c>
      <c r="J89" s="40">
        <v>50</v>
      </c>
      <c r="K89" s="40">
        <v>2</v>
      </c>
      <c r="L89" s="25"/>
      <c r="M89" s="26"/>
      <c r="N89" s="27"/>
      <c r="O89" s="28"/>
      <c r="P89" s="26"/>
      <c r="Q89" s="27"/>
      <c r="R89" s="28"/>
      <c r="S89" s="26">
        <v>30</v>
      </c>
      <c r="T89" s="27">
        <v>3</v>
      </c>
      <c r="U89" s="79"/>
      <c r="V89" s="26"/>
      <c r="W89" s="27"/>
      <c r="X89" s="16"/>
      <c r="Y89" s="16"/>
    </row>
    <row r="90" spans="1:25">
      <c r="A90" s="38" t="s">
        <v>101</v>
      </c>
      <c r="B90" s="53" t="s">
        <v>105</v>
      </c>
      <c r="C90" s="26" t="s">
        <v>131</v>
      </c>
      <c r="D90" s="26" t="s">
        <v>72</v>
      </c>
      <c r="E90" s="26" t="s">
        <v>123</v>
      </c>
      <c r="F90" s="26" t="s">
        <v>40</v>
      </c>
      <c r="G90" s="26" t="s">
        <v>62</v>
      </c>
      <c r="H90" s="39">
        <v>30</v>
      </c>
      <c r="I90" s="40">
        <v>6</v>
      </c>
      <c r="J90" s="40">
        <v>50</v>
      </c>
      <c r="K90" s="40">
        <v>2</v>
      </c>
      <c r="L90" s="25"/>
      <c r="M90" s="26"/>
      <c r="N90" s="27"/>
      <c r="O90" s="28"/>
      <c r="P90" s="26"/>
      <c r="Q90" s="27"/>
      <c r="R90" s="28"/>
      <c r="S90" s="26">
        <v>30</v>
      </c>
      <c r="T90" s="27">
        <v>3</v>
      </c>
      <c r="U90" s="79"/>
      <c r="V90" s="26"/>
      <c r="W90" s="27"/>
      <c r="X90" s="16"/>
      <c r="Y90" s="16"/>
    </row>
    <row r="91" spans="1:25">
      <c r="A91" s="67">
        <v>3</v>
      </c>
      <c r="B91" s="68" t="s">
        <v>106</v>
      </c>
      <c r="C91" s="67"/>
      <c r="D91" s="73"/>
      <c r="E91" s="73"/>
      <c r="F91" s="73"/>
      <c r="G91" s="73"/>
      <c r="H91" s="73">
        <v>30</v>
      </c>
      <c r="I91" s="74">
        <v>7</v>
      </c>
      <c r="J91" s="74"/>
      <c r="K91" s="74">
        <v>3</v>
      </c>
      <c r="L91" s="75"/>
      <c r="M91" s="73"/>
      <c r="N91" s="76"/>
      <c r="O91" s="77"/>
      <c r="P91" s="73"/>
      <c r="Q91" s="76"/>
      <c r="R91" s="77"/>
      <c r="S91" s="73"/>
      <c r="T91" s="76"/>
      <c r="U91" s="78"/>
      <c r="V91" s="73">
        <v>30</v>
      </c>
      <c r="W91" s="76">
        <v>3</v>
      </c>
      <c r="X91" s="16"/>
      <c r="Y91" s="16"/>
    </row>
    <row r="92" spans="1:25">
      <c r="A92" s="38" t="s">
        <v>99</v>
      </c>
      <c r="B92" s="53" t="s">
        <v>107</v>
      </c>
      <c r="C92" s="26" t="s">
        <v>131</v>
      </c>
      <c r="D92" s="26" t="s">
        <v>72</v>
      </c>
      <c r="E92" s="26" t="s">
        <v>123</v>
      </c>
      <c r="F92" s="26" t="s">
        <v>40</v>
      </c>
      <c r="G92" s="26" t="s">
        <v>62</v>
      </c>
      <c r="H92" s="39">
        <v>30</v>
      </c>
      <c r="I92" s="40">
        <v>7</v>
      </c>
      <c r="J92" s="40">
        <v>75</v>
      </c>
      <c r="K92" s="40">
        <v>3</v>
      </c>
      <c r="L92" s="25"/>
      <c r="M92" s="26"/>
      <c r="N92" s="27"/>
      <c r="O92" s="28"/>
      <c r="P92" s="26"/>
      <c r="Q92" s="27"/>
      <c r="R92" s="28"/>
      <c r="S92" s="26"/>
      <c r="T92" s="27"/>
      <c r="U92" s="79"/>
      <c r="V92" s="26">
        <v>30</v>
      </c>
      <c r="W92" s="27">
        <v>3</v>
      </c>
      <c r="X92" s="16"/>
      <c r="Y92" s="16"/>
    </row>
    <row r="93" spans="1:25">
      <c r="A93" s="38" t="s">
        <v>101</v>
      </c>
      <c r="B93" s="53" t="s">
        <v>108</v>
      </c>
      <c r="C93" s="26" t="s">
        <v>131</v>
      </c>
      <c r="D93" s="26" t="s">
        <v>72</v>
      </c>
      <c r="E93" s="26" t="s">
        <v>123</v>
      </c>
      <c r="F93" s="26" t="s">
        <v>40</v>
      </c>
      <c r="G93" s="26" t="s">
        <v>62</v>
      </c>
      <c r="H93" s="39">
        <v>30</v>
      </c>
      <c r="I93" s="40">
        <v>7</v>
      </c>
      <c r="J93" s="40">
        <v>75</v>
      </c>
      <c r="K93" s="40">
        <v>3</v>
      </c>
      <c r="L93" s="25"/>
      <c r="M93" s="26"/>
      <c r="N93" s="27"/>
      <c r="O93" s="28"/>
      <c r="P93" s="26"/>
      <c r="Q93" s="27"/>
      <c r="R93" s="28"/>
      <c r="S93" s="26"/>
      <c r="T93" s="27"/>
      <c r="U93" s="79"/>
      <c r="V93" s="26">
        <v>30</v>
      </c>
      <c r="W93" s="27">
        <v>3</v>
      </c>
      <c r="X93" s="16"/>
      <c r="Y93" s="16"/>
    </row>
    <row r="94" spans="1:25">
      <c r="A94" s="29" t="s">
        <v>109</v>
      </c>
      <c r="B94" s="66"/>
      <c r="C94" s="66"/>
      <c r="D94" s="33"/>
      <c r="E94" s="33"/>
      <c r="F94" s="33"/>
      <c r="G94" s="33"/>
      <c r="H94" s="33">
        <f t="shared" ref="H94:W94" si="7">SUM(H95+H96)</f>
        <v>60</v>
      </c>
      <c r="I94" s="33">
        <f t="shared" si="7"/>
        <v>15</v>
      </c>
      <c r="J94" s="33">
        <f t="shared" si="7"/>
        <v>100</v>
      </c>
      <c r="K94" s="80">
        <f t="shared" si="7"/>
        <v>4</v>
      </c>
      <c r="L94" s="35">
        <f t="shared" si="7"/>
        <v>0</v>
      </c>
      <c r="M94" s="33">
        <f t="shared" si="7"/>
        <v>30</v>
      </c>
      <c r="N94" s="36">
        <f t="shared" si="7"/>
        <v>2</v>
      </c>
      <c r="O94" s="35">
        <f t="shared" si="7"/>
        <v>0</v>
      </c>
      <c r="P94" s="33">
        <f t="shared" si="7"/>
        <v>30</v>
      </c>
      <c r="Q94" s="36">
        <f t="shared" si="7"/>
        <v>2</v>
      </c>
      <c r="R94" s="35">
        <f t="shared" si="7"/>
        <v>0</v>
      </c>
      <c r="S94" s="33">
        <f t="shared" si="7"/>
        <v>0</v>
      </c>
      <c r="T94" s="36">
        <f t="shared" si="7"/>
        <v>0</v>
      </c>
      <c r="U94" s="37">
        <f t="shared" si="7"/>
        <v>0</v>
      </c>
      <c r="V94" s="33">
        <f t="shared" si="7"/>
        <v>0</v>
      </c>
      <c r="W94" s="36">
        <f t="shared" si="7"/>
        <v>0</v>
      </c>
    </row>
    <row r="95" spans="1:25" ht="14.25" customHeight="1">
      <c r="A95" s="38">
        <v>1</v>
      </c>
      <c r="B95" s="53" t="s">
        <v>110</v>
      </c>
      <c r="C95" s="26" t="s">
        <v>133</v>
      </c>
      <c r="D95" s="26" t="s">
        <v>40</v>
      </c>
      <c r="E95" s="44" t="s">
        <v>123</v>
      </c>
      <c r="F95" s="26" t="s">
        <v>40</v>
      </c>
      <c r="G95" s="26" t="s">
        <v>111</v>
      </c>
      <c r="H95" s="39">
        <v>60</v>
      </c>
      <c r="I95" s="40">
        <v>15</v>
      </c>
      <c r="J95" s="40">
        <v>100</v>
      </c>
      <c r="K95" s="40">
        <v>4</v>
      </c>
      <c r="L95" s="25"/>
      <c r="M95" s="26">
        <v>30</v>
      </c>
      <c r="N95" s="41">
        <v>2</v>
      </c>
      <c r="O95" s="25"/>
      <c r="P95" s="26">
        <v>30</v>
      </c>
      <c r="Q95" s="27">
        <v>2</v>
      </c>
      <c r="R95" s="25"/>
      <c r="S95" s="26"/>
      <c r="T95" s="27"/>
      <c r="U95" s="28"/>
      <c r="V95" s="26"/>
      <c r="W95" s="41"/>
    </row>
    <row r="96" spans="1:25">
      <c r="A96" s="38">
        <v>2</v>
      </c>
      <c r="B96" s="38" t="s">
        <v>112</v>
      </c>
      <c r="C96" s="26" t="s">
        <v>133</v>
      </c>
      <c r="D96" s="26" t="s">
        <v>40</v>
      </c>
      <c r="E96" s="26" t="s">
        <v>126</v>
      </c>
      <c r="F96" s="26" t="s">
        <v>79</v>
      </c>
      <c r="G96" s="26" t="s">
        <v>111</v>
      </c>
      <c r="H96" s="39"/>
      <c r="I96" s="39"/>
      <c r="J96" s="39"/>
      <c r="K96" s="40"/>
      <c r="L96" s="25"/>
      <c r="M96" s="26"/>
      <c r="N96" s="27"/>
      <c r="O96" s="25"/>
      <c r="P96" s="26"/>
      <c r="Q96" s="27"/>
      <c r="R96" s="25"/>
      <c r="S96" s="26"/>
      <c r="T96" s="27"/>
      <c r="U96" s="79"/>
      <c r="V96" s="26"/>
      <c r="W96" s="27"/>
    </row>
    <row r="97" spans="1:25">
      <c r="C97" s="139" t="s">
        <v>113</v>
      </c>
      <c r="D97" s="139"/>
      <c r="E97" s="139"/>
      <c r="F97" s="139"/>
      <c r="G97" s="139"/>
      <c r="H97" s="82">
        <f>SUM(H28+H31+H56+H103+H84+H94)</f>
        <v>1050</v>
      </c>
      <c r="I97" s="81">
        <f>SUM((I28+I31+I56+I84+I94))</f>
        <v>351</v>
      </c>
      <c r="J97" s="81">
        <f>SUM(J28+J31+J56+J83+J84+J94)</f>
        <v>2875</v>
      </c>
      <c r="K97" s="82">
        <f>SUM(K28+K31+K56+K83+K84+K94)</f>
        <v>120</v>
      </c>
      <c r="L97" s="83">
        <f t="shared" ref="L97:W97" si="8">SUM(L28+L31+L56+L84+L94)</f>
        <v>240</v>
      </c>
      <c r="M97" s="81">
        <f t="shared" si="8"/>
        <v>60</v>
      </c>
      <c r="N97" s="84">
        <f t="shared" si="8"/>
        <v>30</v>
      </c>
      <c r="O97" s="83">
        <f t="shared" si="8"/>
        <v>180</v>
      </c>
      <c r="P97" s="81">
        <f t="shared" si="8"/>
        <v>120</v>
      </c>
      <c r="Q97" s="84">
        <f t="shared" si="8"/>
        <v>30</v>
      </c>
      <c r="R97" s="83">
        <f t="shared" si="8"/>
        <v>75</v>
      </c>
      <c r="S97" s="81">
        <f>SUM(S28+S31+S56+S84+S94)</f>
        <v>195</v>
      </c>
      <c r="T97" s="84">
        <f t="shared" si="8"/>
        <v>30</v>
      </c>
      <c r="U97" s="83">
        <f t="shared" si="8"/>
        <v>15</v>
      </c>
      <c r="V97" s="81">
        <f t="shared" si="8"/>
        <v>165</v>
      </c>
      <c r="W97" s="84">
        <f t="shared" si="8"/>
        <v>30</v>
      </c>
      <c r="X97" s="85">
        <f>SUM(N97,Q97,T97,W97)</f>
        <v>120</v>
      </c>
      <c r="Y97" s="86" t="s">
        <v>12</v>
      </c>
    </row>
    <row r="98" spans="1:25" ht="15">
      <c r="C98" s="140" t="s">
        <v>114</v>
      </c>
      <c r="D98" s="140"/>
      <c r="E98" s="140"/>
      <c r="F98" s="140"/>
      <c r="G98" s="140"/>
      <c r="H98" s="140"/>
      <c r="I98" s="140"/>
      <c r="J98" s="140"/>
      <c r="K98" s="140"/>
      <c r="L98" s="133">
        <f>L97+M97</f>
        <v>300</v>
      </c>
      <c r="M98" s="133"/>
      <c r="N98" s="87">
        <f>N97</f>
        <v>30</v>
      </c>
      <c r="O98" s="133">
        <f>O97+P97</f>
        <v>300</v>
      </c>
      <c r="P98" s="133"/>
      <c r="Q98" s="87">
        <f>Q97</f>
        <v>30</v>
      </c>
      <c r="R98" s="133">
        <f>R97+S97</f>
        <v>270</v>
      </c>
      <c r="S98" s="133"/>
      <c r="T98" s="87">
        <f>T97</f>
        <v>30</v>
      </c>
      <c r="U98" s="133">
        <f>U97+V97</f>
        <v>180</v>
      </c>
      <c r="V98" s="133"/>
      <c r="W98" s="87">
        <f>W97</f>
        <v>30</v>
      </c>
      <c r="X98" s="88">
        <f>SUM(L98,O98,R98,U98)</f>
        <v>1050</v>
      </c>
      <c r="Y98" s="86" t="s">
        <v>115</v>
      </c>
    </row>
    <row r="99" spans="1:25">
      <c r="B99" s="89"/>
      <c r="K99" s="90"/>
      <c r="L99" s="134" t="s">
        <v>30</v>
      </c>
      <c r="M99" s="134"/>
      <c r="N99" s="134"/>
      <c r="O99" s="135" t="s">
        <v>31</v>
      </c>
      <c r="P99" s="135"/>
      <c r="Q99" s="135"/>
      <c r="R99" s="136" t="s">
        <v>32</v>
      </c>
      <c r="S99" s="136"/>
      <c r="T99" s="136"/>
      <c r="U99" s="137" t="s">
        <v>33</v>
      </c>
      <c r="V99" s="137"/>
      <c r="W99" s="137"/>
    </row>
    <row r="100" spans="1:25">
      <c r="B100" s="89"/>
    </row>
    <row r="103" spans="1:25" ht="15">
      <c r="C103" s="9"/>
    </row>
    <row r="104" spans="1:25" ht="15">
      <c r="A104" s="9"/>
      <c r="B104" s="8"/>
      <c r="C104" s="110"/>
    </row>
    <row r="105" spans="1:25">
      <c r="A105" s="8"/>
      <c r="B105" s="8"/>
      <c r="C105" s="111"/>
    </row>
    <row r="106" spans="1:25">
      <c r="A106" s="132"/>
      <c r="B106" s="132"/>
      <c r="C106" s="112"/>
    </row>
    <row r="107" spans="1:25">
      <c r="A107" s="132"/>
      <c r="B107" s="132"/>
      <c r="C107" s="112"/>
    </row>
    <row r="108" spans="1:25" ht="15">
      <c r="A108" s="130"/>
      <c r="B108" s="130"/>
      <c r="C108" s="113"/>
      <c r="D108" s="19"/>
      <c r="E108" s="18"/>
    </row>
    <row r="109" spans="1:25">
      <c r="A109" s="15"/>
      <c r="B109" s="16"/>
      <c r="C109" s="110"/>
    </row>
    <row r="110" spans="1:25">
      <c r="A110" s="132"/>
      <c r="B110" s="132"/>
      <c r="C110" s="111"/>
    </row>
    <row r="111" spans="1:25">
      <c r="A111" s="132"/>
      <c r="B111" s="132"/>
      <c r="C111" s="112"/>
      <c r="D111" s="112"/>
    </row>
    <row r="112" spans="1:25" ht="15">
      <c r="A112" s="130"/>
      <c r="B112" s="130"/>
      <c r="C112" s="112"/>
      <c r="D112" s="112"/>
    </row>
    <row r="113" spans="1:23">
      <c r="A113" s="15"/>
      <c r="C113" s="113"/>
      <c r="D113" s="114"/>
      <c r="E113" s="19"/>
    </row>
    <row r="114" spans="1:23">
      <c r="A114" s="131"/>
      <c r="B114" s="131"/>
      <c r="C114" s="110"/>
      <c r="D114" s="112"/>
    </row>
    <row r="115" spans="1:23" ht="15">
      <c r="A115" s="130"/>
      <c r="B115" s="130"/>
      <c r="C115" s="111"/>
      <c r="D115" s="11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>
      <c r="C116" s="115"/>
      <c r="D116" s="114"/>
      <c r="E116" s="91"/>
      <c r="G116" s="9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>
      <c r="C117" s="115"/>
      <c r="D117" s="114"/>
      <c r="E117" s="91"/>
      <c r="G117" s="9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>
      <c r="C118" s="116"/>
      <c r="D118" s="114"/>
      <c r="E118" s="91"/>
      <c r="G118" s="9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>
      <c r="C119" s="117"/>
      <c r="D119" s="114"/>
      <c r="E119" s="91"/>
      <c r="G119" s="9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>
      <c r="C120" s="118"/>
      <c r="D120" s="114"/>
      <c r="E120" s="91"/>
      <c r="G120" s="9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>
      <c r="C121" s="118"/>
      <c r="D121" s="114"/>
      <c r="E121" s="91"/>
      <c r="G121" s="9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>
      <c r="C122" s="115"/>
      <c r="D122" s="114"/>
      <c r="E122" s="91"/>
      <c r="G122" s="9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>
      <c r="C123" s="115"/>
      <c r="D123" s="114"/>
      <c r="E123" s="91"/>
      <c r="G123" s="9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>
      <c r="C124" s="119"/>
      <c r="D124" s="114"/>
      <c r="E124" s="91"/>
      <c r="G124" s="9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>
      <c r="C125" s="120"/>
      <c r="D125" s="114"/>
      <c r="E125" s="91"/>
      <c r="G125" s="9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>
      <c r="C126" s="115"/>
      <c r="D126" s="114"/>
      <c r="E126" s="91"/>
      <c r="G126" s="9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>
      <c r="C127" s="115"/>
      <c r="D127" s="114"/>
      <c r="E127" s="91"/>
      <c r="G127" s="9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>
      <c r="C128" s="115"/>
      <c r="D128" s="114"/>
      <c r="E128" s="91"/>
      <c r="G128" s="9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3:23">
      <c r="C129" s="119"/>
      <c r="D129" s="114"/>
      <c r="E129" s="91"/>
      <c r="G129" s="9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3:23">
      <c r="C130" s="121"/>
      <c r="D130" s="114"/>
      <c r="E130" s="91"/>
      <c r="G130" s="9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3:23">
      <c r="C131" s="115"/>
      <c r="D131" s="114"/>
      <c r="E131" s="91"/>
      <c r="G131" s="9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3:23">
      <c r="C132" s="115"/>
      <c r="D132" s="114"/>
      <c r="E132" s="91"/>
      <c r="G132" s="9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3:23">
      <c r="C133" s="115"/>
      <c r="D133" s="114"/>
      <c r="E133" s="91"/>
      <c r="G133" s="9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3:23">
      <c r="C134" s="119"/>
      <c r="D134" s="114"/>
      <c r="E134" s="91"/>
      <c r="G134" s="9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3:23">
      <c r="C135" s="121"/>
      <c r="D135" s="114"/>
      <c r="E135" s="91"/>
      <c r="G135" s="9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3:23">
      <c r="C136" s="118"/>
      <c r="D136" s="114"/>
      <c r="E136" s="91"/>
      <c r="G136" s="9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3:23">
      <c r="C137" s="118"/>
      <c r="D137" s="114"/>
      <c r="E137" s="91"/>
      <c r="G137" s="9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3:23">
      <c r="C138" s="115"/>
      <c r="D138" s="114"/>
      <c r="E138" s="91"/>
      <c r="G138" s="9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3:23">
      <c r="C139" s="110"/>
      <c r="D139" s="11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3:23">
      <c r="C140" s="111"/>
      <c r="D140" s="11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3:23">
      <c r="C141" s="122"/>
      <c r="D141" s="11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3:23" ht="15">
      <c r="C142" s="113"/>
      <c r="D142" s="123"/>
      <c r="E142" s="18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3:23">
      <c r="C143" s="110"/>
      <c r="D143" s="11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3:23">
      <c r="C144" s="124"/>
      <c r="D144" s="11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3:23">
      <c r="C145" s="124"/>
      <c r="D145" s="11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3:23">
      <c r="C146" s="115"/>
      <c r="D146" s="11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3:23">
      <c r="C147" s="113"/>
      <c r="D147" s="125"/>
      <c r="H147" s="9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3:23">
      <c r="C148" s="115"/>
      <c r="D148" s="125"/>
      <c r="H148" s="9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3:23">
      <c r="C149" s="115"/>
      <c r="D149" s="125"/>
      <c r="H149" s="9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3:23">
      <c r="C150" s="126"/>
      <c r="D150" s="125"/>
      <c r="H150" s="9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3:23">
      <c r="C151" s="115"/>
      <c r="D151" s="125"/>
      <c r="H151" s="9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3:23">
      <c r="C152" s="115"/>
      <c r="D152" s="125"/>
      <c r="H152" s="9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3:23">
      <c r="C153" s="121"/>
      <c r="D153" s="125"/>
      <c r="H153" s="9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3:23">
      <c r="C154" s="127"/>
      <c r="D154" s="112"/>
      <c r="H154" s="9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3:23">
      <c r="C155" s="124"/>
      <c r="D155" s="11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3:23">
      <c r="C156" s="115"/>
      <c r="D156" s="128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3:23">
      <c r="C157" s="126"/>
      <c r="D157" s="125"/>
      <c r="H157" s="9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3:23">
      <c r="C158" s="115"/>
      <c r="D158" s="125"/>
      <c r="H158" s="9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3:23">
      <c r="C159" s="115"/>
      <c r="D159" s="125"/>
      <c r="H159" s="9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3:23">
      <c r="C160" s="113"/>
      <c r="D160" s="125"/>
      <c r="H160" s="9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3:23">
      <c r="C161" s="115"/>
      <c r="D161" s="125"/>
      <c r="H161" s="9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3:23">
      <c r="C162" s="115"/>
      <c r="D162" s="125"/>
      <c r="H162" s="9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3:23">
      <c r="C163" s="121"/>
      <c r="D163" s="125"/>
      <c r="H163" s="9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3:23">
      <c r="C164" s="129"/>
      <c r="D164" s="112"/>
      <c r="H164" s="9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</sheetData>
  <mergeCells count="45">
    <mergeCell ref="N5:O5"/>
    <mergeCell ref="N6:O6"/>
    <mergeCell ref="N7:O7"/>
    <mergeCell ref="N8:O8"/>
    <mergeCell ref="N9:O9"/>
    <mergeCell ref="N10:O10"/>
    <mergeCell ref="N11:O11"/>
    <mergeCell ref="N13:O13"/>
    <mergeCell ref="N14:O14"/>
    <mergeCell ref="A24:A27"/>
    <mergeCell ref="B24:B27"/>
    <mergeCell ref="C24:C27"/>
    <mergeCell ref="D24:D27"/>
    <mergeCell ref="E24:E27"/>
    <mergeCell ref="F24:F27"/>
    <mergeCell ref="G24:G27"/>
    <mergeCell ref="H24:H27"/>
    <mergeCell ref="I24:I27"/>
    <mergeCell ref="J24:J27"/>
    <mergeCell ref="K24:K27"/>
    <mergeCell ref="L24:Q24"/>
    <mergeCell ref="R24:W24"/>
    <mergeCell ref="L25:N25"/>
    <mergeCell ref="O25:Q25"/>
    <mergeCell ref="R25:T25"/>
    <mergeCell ref="U25:W25"/>
    <mergeCell ref="A31:B31"/>
    <mergeCell ref="C97:G97"/>
    <mergeCell ref="C98:K98"/>
    <mergeCell ref="L98:M98"/>
    <mergeCell ref="O98:P98"/>
    <mergeCell ref="R98:S98"/>
    <mergeCell ref="U98:V98"/>
    <mergeCell ref="L99:N99"/>
    <mergeCell ref="O99:Q99"/>
    <mergeCell ref="R99:T99"/>
    <mergeCell ref="U99:W99"/>
    <mergeCell ref="A112:B112"/>
    <mergeCell ref="A114:B114"/>
    <mergeCell ref="A115:B115"/>
    <mergeCell ref="A106:B106"/>
    <mergeCell ref="A107:B107"/>
    <mergeCell ref="A108:B108"/>
    <mergeCell ref="A110:B110"/>
    <mergeCell ref="A111:B111"/>
  </mergeCells>
  <pageMargins left="0.25" right="0.25" top="0.75" bottom="0.75" header="0.3" footer="0.3"/>
  <pageSetup paperSize="9" scale="70" firstPageNumber="0" fitToHeight="0" orientation="landscape" r:id="rId1"/>
  <rowBreaks count="3" manualBreakCount="3">
    <brk id="39" max="16383" man="1"/>
    <brk id="100" max="24" man="1"/>
    <brk id="15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HOME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Oświecimski</dc:creator>
  <cp:lastModifiedBy>Marta Bukowiec</cp:lastModifiedBy>
  <cp:revision>6</cp:revision>
  <cp:lastPrinted>2017-04-27T06:12:34Z</cp:lastPrinted>
  <dcterms:created xsi:type="dcterms:W3CDTF">2009-06-11T13:56:30Z</dcterms:created>
  <dcterms:modified xsi:type="dcterms:W3CDTF">2019-12-13T07:43:47Z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