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czelnia.local\Folders\harmonogram\I N W\Plany Studiów\2020.2021 I R\Pedagogika I stopien\ww dla studentow\"/>
    </mc:Choice>
  </mc:AlternateContent>
  <bookViews>
    <workbookView xWindow="0" yWindow="0" windowWidth="23040" windowHeight="9195" tabRatio="698"/>
  </bookViews>
  <sheets>
    <sheet name="Harmonogram realizacji programu" sheetId="2" r:id="rId1"/>
  </sheets>
  <externalReferences>
    <externalReference r:id="rId2"/>
  </externalReferences>
  <definedNames>
    <definedName name="Kierunek">[1]Arkusz2!$C$4:$C$10</definedName>
    <definedName name="_xlnm.Print_Area" localSheetId="0">'Harmonogram realizacji programu'!$A$1:$AD$105</definedName>
    <definedName name="Rodzaj">[1]Arkusz2!$E$4:$E$10</definedName>
    <definedName name="Typ">[1]Arkusz2!$F$4:$F$5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9" i="2" l="1"/>
  <c r="H74" i="2"/>
  <c r="H90" i="2" l="1"/>
  <c r="I34" i="2"/>
  <c r="H43" i="2"/>
  <c r="C15" i="2"/>
  <c r="F26" i="2"/>
  <c r="G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H27" i="2"/>
  <c r="H28" i="2"/>
  <c r="H29" i="2"/>
  <c r="F30" i="2"/>
  <c r="G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H31" i="2"/>
  <c r="H32" i="2"/>
  <c r="H33" i="2"/>
  <c r="F34" i="2"/>
  <c r="G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H35" i="2"/>
  <c r="H36" i="2"/>
  <c r="H37" i="2"/>
  <c r="H38" i="2"/>
  <c r="H39" i="2"/>
  <c r="H40" i="2"/>
  <c r="H41" i="2"/>
  <c r="H42" i="2"/>
  <c r="H44" i="2"/>
  <c r="F45" i="2"/>
  <c r="G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H46" i="2"/>
  <c r="H47" i="2"/>
  <c r="H48" i="2"/>
  <c r="H49" i="2"/>
  <c r="H50" i="2"/>
  <c r="H51" i="2"/>
  <c r="C53" i="2"/>
  <c r="D53" i="2"/>
  <c r="E53" i="2"/>
  <c r="F53" i="2"/>
  <c r="G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5" i="2"/>
  <c r="C76" i="2"/>
  <c r="D76" i="2"/>
  <c r="E76" i="2"/>
  <c r="F76" i="2"/>
  <c r="F52" i="2" s="1"/>
  <c r="G76" i="2"/>
  <c r="G52" i="2" s="1"/>
  <c r="I76" i="2"/>
  <c r="I52" i="2" s="1"/>
  <c r="J76" i="2"/>
  <c r="J52" i="2" s="1"/>
  <c r="K76" i="2"/>
  <c r="K52" i="2" s="1"/>
  <c r="L76" i="2"/>
  <c r="L52" i="2" s="1"/>
  <c r="M76" i="2"/>
  <c r="M52" i="2" s="1"/>
  <c r="N76" i="2"/>
  <c r="N52" i="2" s="1"/>
  <c r="O76" i="2"/>
  <c r="O52" i="2" s="1"/>
  <c r="P76" i="2"/>
  <c r="P52" i="2" s="1"/>
  <c r="Q76" i="2"/>
  <c r="Q52" i="2" s="1"/>
  <c r="R76" i="2"/>
  <c r="R52" i="2" s="1"/>
  <c r="S76" i="2"/>
  <c r="S52" i="2" s="1"/>
  <c r="T76" i="2"/>
  <c r="T52" i="2" s="1"/>
  <c r="U76" i="2"/>
  <c r="U52" i="2" s="1"/>
  <c r="V76" i="2"/>
  <c r="V52" i="2" s="1"/>
  <c r="W76" i="2"/>
  <c r="W52" i="2" s="1"/>
  <c r="X76" i="2"/>
  <c r="X52" i="2" s="1"/>
  <c r="Y76" i="2"/>
  <c r="Y52" i="2" s="1"/>
  <c r="Z76" i="2"/>
  <c r="Z52" i="2" s="1"/>
  <c r="AA76" i="2"/>
  <c r="AA52" i="2" s="1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1" i="2"/>
  <c r="H92" i="2"/>
  <c r="H93" i="2"/>
  <c r="H94" i="2"/>
  <c r="H95" i="2"/>
  <c r="H96" i="2"/>
  <c r="H97" i="2"/>
  <c r="H98" i="2"/>
  <c r="H100" i="2"/>
  <c r="F101" i="2"/>
  <c r="G101" i="2"/>
  <c r="I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F102" i="2"/>
  <c r="G102" i="2"/>
  <c r="I102" i="2"/>
  <c r="J102" i="2"/>
  <c r="J101" i="2" s="1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H103" i="2"/>
  <c r="H104" i="2"/>
  <c r="H102" i="2" s="1"/>
  <c r="F105" i="2"/>
  <c r="G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H106" i="2"/>
  <c r="H105" i="2" s="1"/>
  <c r="S107" i="2" l="1"/>
  <c r="R109" i="2"/>
  <c r="U109" i="2"/>
  <c r="I107" i="2"/>
  <c r="Z109" i="2"/>
  <c r="F107" i="2"/>
  <c r="C11" i="2" s="1"/>
  <c r="F109" i="2"/>
  <c r="C14" i="2" s="1"/>
  <c r="Y107" i="2"/>
  <c r="H30" i="2"/>
  <c r="H26" i="2"/>
  <c r="X107" i="2"/>
  <c r="G109" i="2"/>
  <c r="V107" i="2"/>
  <c r="M107" i="2"/>
  <c r="H45" i="2"/>
  <c r="AA109" i="2"/>
  <c r="W109" i="2"/>
  <c r="S109" i="2"/>
  <c r="O109" i="2"/>
  <c r="K109" i="2"/>
  <c r="K107" i="2"/>
  <c r="X109" i="2"/>
  <c r="H76" i="2"/>
  <c r="H52" i="2" s="1"/>
  <c r="H53" i="2"/>
  <c r="Z107" i="2"/>
  <c r="H34" i="2"/>
  <c r="G107" i="2"/>
  <c r="T109" i="2"/>
  <c r="P107" i="2"/>
  <c r="L109" i="2"/>
  <c r="V109" i="2"/>
  <c r="R107" i="2"/>
  <c r="N107" i="2"/>
  <c r="M108" i="2" s="1"/>
  <c r="U107" i="2"/>
  <c r="Q107" i="2"/>
  <c r="M109" i="2"/>
  <c r="I109" i="2"/>
  <c r="Y109" i="2"/>
  <c r="J107" i="2"/>
  <c r="J109" i="2"/>
  <c r="T107" i="2"/>
  <c r="P109" i="2"/>
  <c r="O107" i="2"/>
  <c r="H101" i="2"/>
  <c r="L107" i="2"/>
  <c r="W107" i="2"/>
  <c r="N109" i="2"/>
  <c r="AA107" i="2"/>
  <c r="Q109" i="2"/>
  <c r="AD109" i="2" l="1"/>
  <c r="AB107" i="2"/>
  <c r="Y108" i="2"/>
  <c r="V110" i="2"/>
  <c r="H107" i="2"/>
  <c r="H109" i="2"/>
  <c r="Y110" i="2"/>
  <c r="C12" i="2"/>
  <c r="C13" i="2"/>
  <c r="V108" i="2"/>
  <c r="M110" i="2"/>
  <c r="AC109" i="2"/>
  <c r="J108" i="2"/>
  <c r="S110" i="2"/>
  <c r="P108" i="2"/>
  <c r="AC107" i="2"/>
  <c r="AB108" i="2" s="1"/>
  <c r="AB109" i="2"/>
  <c r="J110" i="2"/>
  <c r="P110" i="2"/>
  <c r="S108" i="2"/>
  <c r="AD107" i="2"/>
  <c r="C10" i="2" s="1"/>
  <c r="AB110" i="2" l="1"/>
</calcChain>
</file>

<file path=xl/sharedStrings.xml><?xml version="1.0" encoding="utf-8"?>
<sst xmlns="http://schemas.openxmlformats.org/spreadsheetml/2006/main" count="371" uniqueCount="142">
  <si>
    <t>Kierunek:</t>
  </si>
  <si>
    <t>ECTS</t>
  </si>
  <si>
    <t>w</t>
  </si>
  <si>
    <t>Lp.</t>
  </si>
  <si>
    <t>I rok</t>
  </si>
  <si>
    <t>1 sem</t>
  </si>
  <si>
    <t>ć / k</t>
  </si>
  <si>
    <t>2 sem</t>
  </si>
  <si>
    <t>II rok</t>
  </si>
  <si>
    <t>III rok</t>
  </si>
  <si>
    <t>3 sem</t>
  </si>
  <si>
    <t>4 sem</t>
  </si>
  <si>
    <t>5 sem</t>
  </si>
  <si>
    <t>6 sem</t>
  </si>
  <si>
    <t>Forma zajęć</t>
  </si>
  <si>
    <t>Forma studiów:</t>
  </si>
  <si>
    <t>Profil kształcenia:</t>
  </si>
  <si>
    <t>Poziom kształcenia:</t>
  </si>
  <si>
    <t>w tym interakty-wnych</t>
  </si>
  <si>
    <t>Typ (O/F)</t>
  </si>
  <si>
    <t>Legenda:</t>
  </si>
  <si>
    <t>Forma zal</t>
  </si>
  <si>
    <t>i</t>
  </si>
  <si>
    <t>Godziny kontaktowe</t>
  </si>
  <si>
    <t>Łączna liczba godzin (kontaktowych oraz bezkontaktowych):</t>
  </si>
  <si>
    <t>Godziny łącznie w tym bezkon-taktowe</t>
  </si>
  <si>
    <t>Nazwa modułu kszatłcenia</t>
  </si>
  <si>
    <t>ogółem (bez konsultacji)</t>
  </si>
  <si>
    <t>O - obligatoryjny, F - fakultatywny (student ma pełną lub ograniczoną swobodę wyboru)</t>
  </si>
  <si>
    <t>W - wykład, Ć - ćwiczenia, K - konwersatorium, S - seminarium, P - zajęcia praktyczne (warsztaty, trening, projekt, laboratorium, praktyka)</t>
  </si>
  <si>
    <t>O - ocena końcowa, Z - zaliczenie bez oceny</t>
  </si>
  <si>
    <t xml:space="preserve">Typ zajęć: </t>
  </si>
  <si>
    <t xml:space="preserve">Forma zajęć: </t>
  </si>
  <si>
    <t xml:space="preserve">Forma zaliczenia: </t>
  </si>
  <si>
    <t>II. MODUŁ "PRACA DYPLOMOWA"</t>
  </si>
  <si>
    <t>I. MODUŁ KSZTAŁCENIA OGÓLNOUCZELNIANEGO</t>
  </si>
  <si>
    <t xml:space="preserve">SUMY: </t>
  </si>
  <si>
    <t>Obowiązuje studentów rozpoczynających studia od roku akademickiego:</t>
  </si>
  <si>
    <t>Łącznie W:</t>
  </si>
  <si>
    <t>Łącznie I:</t>
  </si>
  <si>
    <t>Łącznie ECTS</t>
  </si>
  <si>
    <t>Liczba punktów ECTS:</t>
  </si>
  <si>
    <t>Wydział:</t>
  </si>
  <si>
    <t>Instytut:</t>
  </si>
  <si>
    <t>Nauk o Wychowaniu</t>
  </si>
  <si>
    <t>Pedagogiczny</t>
  </si>
  <si>
    <t>P</t>
  </si>
  <si>
    <t>I stopnia</t>
  </si>
  <si>
    <t>Katolicka nauka społeczna</t>
  </si>
  <si>
    <t>Pedagogika ignacjańska</t>
  </si>
  <si>
    <t>Komunikacja społeczna</t>
  </si>
  <si>
    <t>O</t>
  </si>
  <si>
    <t>W</t>
  </si>
  <si>
    <t>K</t>
  </si>
  <si>
    <t xml:space="preserve">Seminarium dyplomowe licencjackie </t>
  </si>
  <si>
    <t>Z</t>
  </si>
  <si>
    <t>S</t>
  </si>
  <si>
    <t>Ć</t>
  </si>
  <si>
    <t>VI. PRAKTYKA ZAWODOWA</t>
  </si>
  <si>
    <t>Propedeutyka praktyk</t>
  </si>
  <si>
    <t xml:space="preserve">Praktyka zawodowa </t>
  </si>
  <si>
    <t>Załącznik nr ……………..  do Uchwały Senatu Akademii Ignatianum w Krakowie z dnia ………………………..2019 r.</t>
  </si>
  <si>
    <t>Wprowadzenie do pedagogiki</t>
  </si>
  <si>
    <t>Nurty i doktryny pedagogiczne</t>
  </si>
  <si>
    <t>Historia myśli pedagogicznej</t>
  </si>
  <si>
    <t>Teoretyczne podstawy wychowania</t>
  </si>
  <si>
    <t>Socjologia edukacji</t>
  </si>
  <si>
    <t>Historia filozofii</t>
  </si>
  <si>
    <t>Biomedyczne podstawy rozwoju i wychowania</t>
  </si>
  <si>
    <t>III. MODUŁ KSZTAŁCENIA OGÓLNEGO</t>
  </si>
  <si>
    <t>Psychologia ogólna</t>
  </si>
  <si>
    <t>Psychologia osobowości i rozwoju człowieka</t>
  </si>
  <si>
    <t>Pedagogika specjalna</t>
  </si>
  <si>
    <t>Teoretyczne podstawy kształcenia</t>
  </si>
  <si>
    <t>Metodyka resocjalizacji w środowisku otwartym</t>
  </si>
  <si>
    <t xml:space="preserve">Metodyka pracy w placówkach resocjalizacyjnych </t>
  </si>
  <si>
    <t>Metodyka i organizacja pracy pedagoga szkolnego</t>
  </si>
  <si>
    <t>Metodyka pracy z dziećmi ze specjalnymi potrzebami edukacyjnymi</t>
  </si>
  <si>
    <t>Psychologia kliniczna</t>
  </si>
  <si>
    <t>Zakres: Pedagogika szkolna z profilaktyką społeczną</t>
  </si>
  <si>
    <t>Wprowadzenie do pedagogiki szkolnej</t>
  </si>
  <si>
    <t xml:space="preserve">Profilaktyka i terapia niepowodzeń szkolnych </t>
  </si>
  <si>
    <t>Współpraca szkoły z rodziną i środowiskiem lokalnym</t>
  </si>
  <si>
    <t xml:space="preserve">Podstawy diagnozy pedagogicznej </t>
  </si>
  <si>
    <t>Programy profilaktyczne: diganoza, metodyka, ewaluacja</t>
  </si>
  <si>
    <t>Wprowadzenie do pedagogiki opiekuńczej</t>
  </si>
  <si>
    <t>Profilaktyka szkolna</t>
  </si>
  <si>
    <t>Doradztwo zadowowe</t>
  </si>
  <si>
    <t>Promocja zdrowia</t>
  </si>
  <si>
    <t>Poradnictwo pedagogiczne</t>
  </si>
  <si>
    <t>Prawo oświatowe</t>
  </si>
  <si>
    <t>Profilaktyka uzależnień</t>
  </si>
  <si>
    <t>Metodyka pracy z dzieckiem ze specjalnymi potrzebami edukacyjnymi</t>
  </si>
  <si>
    <t>Teoretyczne podstawy kształenia</t>
  </si>
  <si>
    <t>Metodyka pracy korekcyjno-kompensacyjnej</t>
  </si>
  <si>
    <t>Metodyka pracy z grupą</t>
  </si>
  <si>
    <t>Organizacja zajęć pozalekcyjnych z metodyką</t>
  </si>
  <si>
    <t>Wprowadzenie do pedagogiki resocjalizacyjnej</t>
  </si>
  <si>
    <t>Profilaktyka społeczna</t>
  </si>
  <si>
    <t>Prawne podstawy resocjalizacji</t>
  </si>
  <si>
    <t>Podstawy diagnozy psychopedagogicznej</t>
  </si>
  <si>
    <t>Podstawy kryminologii</t>
  </si>
  <si>
    <t>Patologie społeczne</t>
  </si>
  <si>
    <t>Reintegracja społeczna</t>
  </si>
  <si>
    <t>Podstawy diagnozy w resocjalizacji</t>
  </si>
  <si>
    <t>Terapia w resocjalizacji</t>
  </si>
  <si>
    <t>Podstawy terapii uzależnień</t>
  </si>
  <si>
    <t>Emisja głosu</t>
  </si>
  <si>
    <t>W/Ć</t>
  </si>
  <si>
    <t>W/C</t>
  </si>
  <si>
    <t>Wykład z zakresu edukacji religijnej</t>
  </si>
  <si>
    <t>Wykład w języku obcym</t>
  </si>
  <si>
    <t>Zakres: resocjalizacja kreująca</t>
  </si>
  <si>
    <t>Język obcy nowożytny</t>
  </si>
  <si>
    <t>Proseminarium metodologiczne</t>
  </si>
  <si>
    <t>Metodyka pracy naukowej i ochrona własności intelektualnej</t>
  </si>
  <si>
    <t>Technologie informacyjne</t>
  </si>
  <si>
    <t>Etyka zawodowa</t>
  </si>
  <si>
    <t>F</t>
  </si>
  <si>
    <t>w/ć</t>
  </si>
  <si>
    <t xml:space="preserve">         Ć</t>
  </si>
  <si>
    <t>Metody twórczej resocjalizacji I</t>
  </si>
  <si>
    <t>Metody twórczej resocjalizacji II</t>
  </si>
  <si>
    <t>Podstawy terapii pedagogicznej</t>
  </si>
  <si>
    <t>PEDAGOGIKA</t>
  </si>
  <si>
    <t>Ogólnoakademicki</t>
  </si>
  <si>
    <t>Niestacjonarne</t>
  </si>
  <si>
    <t>V. ZAKRESY</t>
  </si>
  <si>
    <t xml:space="preserve">VII. MODUŁ: PRZEDMIOTY BEZ PUNKTÓW ECTS </t>
  </si>
  <si>
    <r>
      <t xml:space="preserve">Liczba godzin kontaktowych (bez praktyk)- </t>
    </r>
    <r>
      <rPr>
        <b/>
        <i/>
        <sz val="12"/>
        <color rgb="FFFF0000"/>
        <rFont val="Times New Roman"/>
        <family val="1"/>
        <charset val="238"/>
      </rPr>
      <t>zakres: resocjalizacja kreująca</t>
    </r>
  </si>
  <si>
    <r>
      <t xml:space="preserve">Liczba godzin kontaktowych z praktykami - </t>
    </r>
    <r>
      <rPr>
        <b/>
        <i/>
        <sz val="12"/>
        <color rgb="FFFF0000"/>
        <rFont val="Times New Roman"/>
        <family val="1"/>
        <charset val="238"/>
      </rPr>
      <t>zakres: resocjalizacja kreująca</t>
    </r>
  </si>
  <si>
    <r>
      <t>Szkolenie BHWPiK (</t>
    </r>
    <r>
      <rPr>
        <i/>
        <sz val="12"/>
        <rFont val="Times New Roman"/>
        <family val="1"/>
        <charset val="238"/>
      </rPr>
      <t>kurs e-learningowy</t>
    </r>
    <r>
      <rPr>
        <sz val="12"/>
        <rFont val="Times New Roman"/>
        <family val="1"/>
        <charset val="238"/>
      </rPr>
      <t>)</t>
    </r>
  </si>
  <si>
    <t>Łącznie w programie przy realizacji zakres: Resocjalizacja kreująca</t>
  </si>
  <si>
    <t>Łącznie w programie przy realizacji zakres: Pedagogika szkolna z profilaktyką społeczną</t>
  </si>
  <si>
    <r>
      <t>Liczba godzin kontaktowych z praktykami -</t>
    </r>
    <r>
      <rPr>
        <b/>
        <i/>
        <sz val="12"/>
        <color rgb="FFFF0000"/>
        <rFont val="Times New Roman"/>
        <family val="1"/>
        <charset val="238"/>
      </rPr>
      <t xml:space="preserve"> zakres: Pedagogika szkolna z profilaktyką społeczną</t>
    </r>
  </si>
  <si>
    <r>
      <t xml:space="preserve">Liczba godzin kontaktowych (bez praktyk) - </t>
    </r>
    <r>
      <rPr>
        <b/>
        <i/>
        <sz val="12"/>
        <color rgb="FFFF0000"/>
        <rFont val="Times New Roman"/>
        <family val="1"/>
        <charset val="238"/>
      </rPr>
      <t>zakres: Pedagogika szkolna z profilaktyką społeczną</t>
    </r>
  </si>
  <si>
    <t>IV. MODUŁ: PRZYGOTOWANIE PEDAGOGICZNO-PSYCHOLOGICZNE</t>
  </si>
  <si>
    <t>Pierwsza pomoc przedmedyczna</t>
  </si>
  <si>
    <t xml:space="preserve">Metodologia badań pedagogicznych </t>
  </si>
  <si>
    <t>Wybrane zagadnienia pracy z uczenim zdolnym</t>
  </si>
  <si>
    <t>Projektowanie programów wychowawczo-profilaktycznych</t>
  </si>
  <si>
    <t>Konwesatorium z zakresu treści specjalistycznych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</si>
</sst>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3F3F7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11" borderId="28" applyNumberFormat="0" applyAlignment="0" applyProtection="0"/>
  </cellStyleXfs>
  <cellXfs count="323">
    <xf numFmtId="0" fontId="0" fillId="0" borderId="0" xfId="0"/>
    <xf numFmtId="0" fontId="3" fillId="12" borderId="0" xfId="0" applyFont="1" applyFill="1" applyAlignment="1">
      <alignment horizontal="center"/>
    </xf>
    <xf numFmtId="0" fontId="4" fillId="12" borderId="0" xfId="0" applyFont="1" applyFill="1"/>
    <xf numFmtId="0" fontId="4" fillId="12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0" fontId="9" fillId="12" borderId="0" xfId="0" applyFont="1" applyFill="1"/>
    <xf numFmtId="0" fontId="5" fillId="12" borderId="0" xfId="0" applyFont="1" applyFill="1"/>
    <xf numFmtId="0" fontId="5" fillId="12" borderId="0" xfId="0" applyFont="1" applyFill="1" applyBorder="1"/>
    <xf numFmtId="0" fontId="10" fillId="12" borderId="0" xfId="0" applyFont="1" applyFill="1" applyBorder="1" applyAlignment="1">
      <alignment horizontal="center"/>
    </xf>
    <xf numFmtId="0" fontId="4" fillId="12" borderId="0" xfId="0" applyFont="1" applyFill="1" applyBorder="1"/>
    <xf numFmtId="0" fontId="11" fillId="12" borderId="0" xfId="0" applyFont="1" applyFill="1" applyBorder="1"/>
    <xf numFmtId="0" fontId="12" fillId="12" borderId="0" xfId="0" applyFont="1" applyFill="1"/>
    <xf numFmtId="0" fontId="5" fillId="12" borderId="0" xfId="0" applyFont="1" applyFill="1" applyProtection="1">
      <protection locked="0"/>
    </xf>
    <xf numFmtId="0" fontId="4" fillId="12" borderId="0" xfId="0" applyFont="1" applyFill="1" applyProtection="1">
      <protection locked="0"/>
    </xf>
    <xf numFmtId="0" fontId="13" fillId="1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4" fillId="12" borderId="0" xfId="0" applyFont="1" applyFill="1" applyBorder="1" applyAlignment="1">
      <alignment horizontal="left"/>
    </xf>
    <xf numFmtId="0" fontId="15" fillId="12" borderId="0" xfId="0" applyFont="1" applyFill="1" applyBorder="1" applyAlignment="1">
      <alignment horizontal="center"/>
    </xf>
    <xf numFmtId="0" fontId="11" fillId="12" borderId="0" xfId="0" applyFont="1" applyFill="1" applyBorder="1" applyAlignment="1"/>
    <xf numFmtId="0" fontId="7" fillId="12" borderId="0" xfId="0" applyFont="1" applyFill="1" applyBorder="1" applyAlignment="1" applyProtection="1">
      <alignment horizontal="center"/>
      <protection hidden="1"/>
    </xf>
    <xf numFmtId="0" fontId="15" fillId="12" borderId="0" xfId="0" applyFont="1" applyFill="1"/>
    <xf numFmtId="0" fontId="8" fillId="12" borderId="0" xfId="0" applyFont="1" applyFill="1" applyBorder="1" applyAlignment="1" applyProtection="1">
      <alignment horizontal="left"/>
      <protection hidden="1"/>
    </xf>
    <xf numFmtId="0" fontId="17" fillId="12" borderId="0" xfId="0" applyFont="1" applyFill="1" applyAlignment="1" applyProtection="1">
      <alignment horizontal="left"/>
      <protection hidden="1"/>
    </xf>
    <xf numFmtId="0" fontId="11" fillId="12" borderId="0" xfId="0" applyFont="1" applyFill="1" applyAlignment="1">
      <alignment horizontal="center"/>
    </xf>
    <xf numFmtId="0" fontId="11" fillId="12" borderId="0" xfId="0" applyFont="1" applyFill="1"/>
    <xf numFmtId="0" fontId="6" fillId="12" borderId="0" xfId="0" applyFont="1" applyFill="1" applyAlignment="1">
      <alignment horizontal="center"/>
    </xf>
    <xf numFmtId="0" fontId="6" fillId="12" borderId="0" xfId="0" applyFont="1" applyFill="1"/>
    <xf numFmtId="0" fontId="8" fillId="12" borderId="0" xfId="0" applyFont="1" applyFill="1" applyAlignment="1">
      <alignment horizontal="center"/>
    </xf>
    <xf numFmtId="0" fontId="8" fillId="12" borderId="0" xfId="0" applyFont="1" applyFill="1"/>
    <xf numFmtId="0" fontId="8" fillId="12" borderId="0" xfId="0" applyFont="1" applyFill="1" applyBorder="1"/>
    <xf numFmtId="0" fontId="6" fillId="12" borderId="6" xfId="0" applyFont="1" applyFill="1" applyBorder="1" applyAlignment="1"/>
    <xf numFmtId="0" fontId="6" fillId="12" borderId="7" xfId="0" applyFont="1" applyFill="1" applyBorder="1" applyAlignment="1"/>
    <xf numFmtId="0" fontId="5" fillId="12" borderId="0" xfId="0" applyFont="1" applyFill="1" applyAlignment="1">
      <alignment horizontal="center"/>
    </xf>
    <xf numFmtId="0" fontId="4" fillId="0" borderId="0" xfId="0" applyFont="1"/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6" xfId="0" applyFont="1" applyFill="1" applyBorder="1" applyAlignment="1"/>
    <xf numFmtId="0" fontId="8" fillId="2" borderId="7" xfId="0" applyFont="1" applyFill="1" applyBorder="1" applyAlignment="1"/>
    <xf numFmtId="0" fontId="8" fillId="2" borderId="5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4" xfId="0" applyFont="1" applyBorder="1" applyAlignment="1">
      <alignment horizontal="center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5" fillId="0" borderId="39" xfId="0" applyFont="1" applyBorder="1"/>
    <xf numFmtId="0" fontId="5" fillId="0" borderId="42" xfId="0" applyFont="1" applyBorder="1"/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12" borderId="15" xfId="0" applyFont="1" applyFill="1" applyBorder="1" applyAlignment="1" applyProtection="1">
      <alignment wrapText="1"/>
      <protection locked="0"/>
    </xf>
    <xf numFmtId="0" fontId="6" fillId="12" borderId="1" xfId="0" applyFont="1" applyFill="1" applyBorder="1" applyAlignment="1">
      <alignment wrapText="1"/>
    </xf>
    <xf numFmtId="0" fontId="6" fillId="12" borderId="16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/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/>
    <xf numFmtId="0" fontId="6" fillId="0" borderId="1" xfId="0" applyFont="1" applyFill="1" applyBorder="1" applyAlignment="1">
      <alignment horizontal="center"/>
    </xf>
    <xf numFmtId="0" fontId="19" fillId="11" borderId="28" xfId="1" applyFont="1" applyAlignment="1">
      <alignment horizontal="center"/>
    </xf>
    <xf numFmtId="0" fontId="6" fillId="0" borderId="9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12" borderId="3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4" borderId="10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0" fontId="8" fillId="5" borderId="6" xfId="0" applyFont="1" applyFill="1" applyBorder="1" applyAlignment="1"/>
    <xf numFmtId="0" fontId="8" fillId="5" borderId="5" xfId="0" applyFont="1" applyFill="1" applyBorder="1" applyAlignment="1"/>
    <xf numFmtId="0" fontId="8" fillId="5" borderId="1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7" borderId="6" xfId="0" applyFont="1" applyFill="1" applyBorder="1"/>
    <xf numFmtId="0" fontId="8" fillId="17" borderId="1" xfId="0" applyFont="1" applyFill="1" applyBorder="1" applyAlignment="1">
      <alignment horizontal="center"/>
    </xf>
    <xf numFmtId="0" fontId="8" fillId="17" borderId="6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0" fontId="6" fillId="12" borderId="6" xfId="0" applyFont="1" applyFill="1" applyBorder="1"/>
    <xf numFmtId="0" fontId="6" fillId="15" borderId="1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6" fillId="0" borderId="1" xfId="0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16" borderId="1" xfId="0" applyFont="1" applyFill="1" applyBorder="1" applyAlignment="1">
      <alignment horizontal="center" vertical="center"/>
    </xf>
    <xf numFmtId="0" fontId="11" fillId="16" borderId="2" xfId="0" applyFont="1" applyFill="1" applyBorder="1" applyAlignment="1">
      <alignment horizontal="center" vertical="center"/>
    </xf>
    <xf numFmtId="0" fontId="11" fillId="16" borderId="6" xfId="0" applyFont="1" applyFill="1" applyBorder="1" applyAlignment="1">
      <alignment horizontal="center" vertical="center"/>
    </xf>
    <xf numFmtId="0" fontId="11" fillId="16" borderId="3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1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11" borderId="28" xfId="1" applyFont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4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Alignment="1">
      <alignment vertical="center"/>
    </xf>
    <xf numFmtId="0" fontId="6" fillId="3" borderId="3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12" borderId="6" xfId="0" applyFont="1" applyFill="1" applyBorder="1" applyAlignment="1" applyProtection="1">
      <alignment horizontal="left"/>
      <protection hidden="1"/>
    </xf>
    <xf numFmtId="0" fontId="7" fillId="12" borderId="5" xfId="0" applyFont="1" applyFill="1" applyBorder="1" applyAlignment="1" applyProtection="1">
      <alignment horizontal="left"/>
      <protection hidden="1"/>
    </xf>
    <xf numFmtId="0" fontId="8" fillId="12" borderId="6" xfId="0" applyFont="1" applyFill="1" applyBorder="1" applyAlignment="1" applyProtection="1">
      <alignment horizontal="left"/>
      <protection hidden="1"/>
    </xf>
    <xf numFmtId="0" fontId="8" fillId="12" borderId="7" xfId="0" applyFont="1" applyFill="1" applyBorder="1" applyAlignment="1" applyProtection="1">
      <alignment horizontal="left"/>
      <protection hidden="1"/>
    </xf>
    <xf numFmtId="0" fontId="8" fillId="12" borderId="5" xfId="0" applyFont="1" applyFill="1" applyBorder="1" applyAlignment="1" applyProtection="1">
      <alignment horizontal="left"/>
      <protection hidden="1"/>
    </xf>
    <xf numFmtId="0" fontId="21" fillId="0" borderId="6" xfId="0" applyFont="1" applyBorder="1" applyAlignment="1">
      <alignment horizontal="left" vertical="top"/>
    </xf>
    <xf numFmtId="0" fontId="21" fillId="0" borderId="7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8" fillId="5" borderId="6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12" borderId="6" xfId="0" applyFont="1" applyFill="1" applyBorder="1" applyAlignment="1" applyProtection="1">
      <alignment horizontal="left" wrapText="1"/>
      <protection hidden="1"/>
    </xf>
    <xf numFmtId="0" fontId="7" fillId="12" borderId="5" xfId="0" applyFont="1" applyFill="1" applyBorder="1" applyAlignment="1" applyProtection="1">
      <alignment horizontal="left" wrapText="1"/>
      <protection hidden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/>
    </xf>
    <xf numFmtId="0" fontId="7" fillId="12" borderId="0" xfId="0" applyFont="1" applyFill="1" applyBorder="1" applyAlignment="1" applyProtection="1">
      <alignment horizontal="left"/>
      <protection hidden="1"/>
    </xf>
    <xf numFmtId="0" fontId="7" fillId="12" borderId="6" xfId="0" applyFont="1" applyFill="1" applyBorder="1" applyAlignment="1" applyProtection="1">
      <alignment horizontal="left"/>
      <protection locked="0" hidden="1"/>
    </xf>
    <xf numFmtId="0" fontId="7" fillId="12" borderId="5" xfId="0" applyFont="1" applyFill="1" applyBorder="1" applyAlignment="1" applyProtection="1">
      <alignment horizontal="left"/>
      <protection locked="0" hidden="1"/>
    </xf>
    <xf numFmtId="0" fontId="8" fillId="12" borderId="6" xfId="0" applyFont="1" applyFill="1" applyBorder="1" applyAlignment="1" applyProtection="1">
      <alignment horizontal="left"/>
      <protection locked="0" hidden="1"/>
    </xf>
    <xf numFmtId="0" fontId="8" fillId="12" borderId="7" xfId="0" applyFont="1" applyFill="1" applyBorder="1" applyAlignment="1" applyProtection="1">
      <alignment horizontal="left"/>
      <protection locked="0" hidden="1"/>
    </xf>
    <xf numFmtId="0" fontId="8" fillId="12" borderId="5" xfId="0" applyFont="1" applyFill="1" applyBorder="1" applyAlignment="1" applyProtection="1">
      <alignment horizontal="left"/>
      <protection locked="0" hidden="1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12" borderId="6" xfId="0" applyFont="1" applyFill="1" applyBorder="1" applyAlignment="1">
      <alignment horizontal="left"/>
    </xf>
    <xf numFmtId="0" fontId="7" fillId="12" borderId="5" xfId="0" applyFont="1" applyFill="1" applyBorder="1" applyAlignment="1">
      <alignment horizontal="left"/>
    </xf>
    <xf numFmtId="0" fontId="7" fillId="12" borderId="6" xfId="0" applyFont="1" applyFill="1" applyBorder="1" applyAlignment="1" applyProtection="1">
      <alignment horizontal="center"/>
      <protection hidden="1"/>
    </xf>
    <xf numFmtId="0" fontId="7" fillId="12" borderId="5" xfId="0" applyFont="1" applyFill="1" applyBorder="1" applyAlignment="1" applyProtection="1">
      <alignment horizontal="center"/>
      <protection hidden="1"/>
    </xf>
    <xf numFmtId="0" fontId="14" fillId="12" borderId="0" xfId="0" applyFont="1" applyFill="1" applyBorder="1" applyAlignment="1">
      <alignment horizontal="left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left"/>
    </xf>
    <xf numFmtId="0" fontId="11" fillId="12" borderId="7" xfId="0" applyFont="1" applyFill="1" applyBorder="1" applyAlignment="1">
      <alignment horizontal="left"/>
    </xf>
    <xf numFmtId="0" fontId="11" fillId="12" borderId="5" xfId="0" applyFont="1" applyFill="1" applyBorder="1" applyAlignment="1">
      <alignment horizontal="left"/>
    </xf>
    <xf numFmtId="0" fontId="6" fillId="0" borderId="4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6" fillId="12" borderId="19" xfId="0" applyFont="1" applyFill="1" applyBorder="1" applyAlignment="1">
      <alignment horizontal="center"/>
    </xf>
  </cellXfs>
  <cellStyles count="2">
    <cellStyle name="Dane wejściowe" xfId="1" builtinId="20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la/Ustawienia%20lokalne/Temporary%20Internet%20Files/Content.IE5/8B7NQ0HL/SYLABUSY/Ignatianum_POLITOLOGIA_stopien_1_siatka_przedmiotow_2007-04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zajęć"/>
      <sheetName val="Arkusz2"/>
      <sheetName val="Arkusz3"/>
    </sheetNames>
    <sheetDataSet>
      <sheetData sheetId="0"/>
      <sheetData sheetId="1">
        <row r="4">
          <cell r="C4" t="str">
            <v>Ekonomia</v>
          </cell>
          <cell r="E4" t="str">
            <v>magisterskie 5 letnie</v>
          </cell>
          <cell r="F4" t="str">
            <v>Stacjonarne</v>
          </cell>
        </row>
        <row r="5">
          <cell r="C5" t="str">
            <v>Administracja</v>
          </cell>
          <cell r="E5" t="str">
            <v>stacjonarne I stopnia</v>
          </cell>
          <cell r="F5" t="str">
            <v>Niestacjonarne</v>
          </cell>
        </row>
        <row r="6">
          <cell r="C6" t="str">
            <v>Stosunki międzynarodowe</v>
          </cell>
          <cell r="E6" t="str">
            <v xml:space="preserve">stacjonarne II stopnia </v>
          </cell>
        </row>
        <row r="7">
          <cell r="C7" t="str">
            <v>Gospodarka i Administracja Publiczna</v>
          </cell>
          <cell r="E7" t="str">
            <v>zaoczne I stopnia</v>
          </cell>
        </row>
        <row r="8">
          <cell r="C8" t="str">
            <v>Europeistyka</v>
          </cell>
          <cell r="E8" t="str">
            <v>zaoczne II stopina</v>
          </cell>
        </row>
        <row r="9">
          <cell r="C9" t="str">
            <v>Międzynarodowe stosunki gospodarcze</v>
          </cell>
          <cell r="E9" t="str">
            <v>wieczorowe I stopnia</v>
          </cell>
        </row>
        <row r="10">
          <cell r="C10" t="str">
            <v>Stosunki międzynarodowe</v>
          </cell>
          <cell r="E10" t="str">
            <v>wieczorowe II stopnia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9"/>
  <sheetViews>
    <sheetView tabSelected="1" topLeftCell="A103" zoomScale="90" zoomScaleNormal="90" zoomScaleSheetLayoutView="70" workbookViewId="0">
      <selection activeCell="L64" sqref="L64"/>
    </sheetView>
  </sheetViews>
  <sheetFormatPr defaultColWidth="9" defaultRowHeight="15.75"/>
  <cols>
    <col min="1" max="1" width="3.5" style="220" customWidth="1"/>
    <col min="2" max="2" width="63" style="34" customWidth="1"/>
    <col min="3" max="3" width="6" style="220" customWidth="1"/>
    <col min="4" max="4" width="6.5" style="220" customWidth="1"/>
    <col min="5" max="5" width="7.5" style="220" customWidth="1"/>
    <col min="6" max="6" width="10.875" style="220" customWidth="1"/>
    <col min="7" max="7" width="9" style="220" customWidth="1"/>
    <col min="8" max="8" width="9.625" style="220" customWidth="1"/>
    <col min="9" max="9" width="5.375" style="220" customWidth="1"/>
    <col min="10" max="10" width="6" style="34" customWidth="1"/>
    <col min="11" max="11" width="4.625" style="34" customWidth="1"/>
    <col min="12" max="12" width="7" style="34" customWidth="1"/>
    <col min="13" max="14" width="4.625" style="34" customWidth="1"/>
    <col min="15" max="15" width="5.875" style="34" customWidth="1"/>
    <col min="16" max="17" width="4.625" style="34" customWidth="1"/>
    <col min="18" max="18" width="5.375" style="34" customWidth="1"/>
    <col min="19" max="20" width="4.625" style="34" customWidth="1"/>
    <col min="21" max="21" width="6.5" style="34" customWidth="1"/>
    <col min="22" max="22" width="4.125" style="34" customWidth="1"/>
    <col min="23" max="25" width="4.625" style="34" customWidth="1"/>
    <col min="26" max="26" width="7" style="34" customWidth="1"/>
    <col min="27" max="27" width="4.625" style="34" customWidth="1"/>
    <col min="28" max="28" width="9.375" style="5" bestFit="1" customWidth="1"/>
    <col min="29" max="29" width="9" style="5"/>
    <col min="30" max="30" width="12.25" style="5" customWidth="1"/>
    <col min="31" max="16384" width="9" style="5"/>
  </cols>
  <sheetData>
    <row r="1" spans="1:27" s="4" customFormat="1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4" customFormat="1">
      <c r="A2" s="267" t="s">
        <v>61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</row>
    <row r="3" spans="1:27" ht="14.25" customHeight="1">
      <c r="A3" s="268" t="s">
        <v>37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</row>
    <row r="4" spans="1:27">
      <c r="A4" s="247" t="s">
        <v>42</v>
      </c>
      <c r="B4" s="248"/>
      <c r="C4" s="249" t="s">
        <v>45</v>
      </c>
      <c r="D4" s="250"/>
      <c r="E4" s="250"/>
      <c r="F4" s="250"/>
      <c r="G4" s="250"/>
      <c r="H4" s="250"/>
      <c r="I4" s="250"/>
      <c r="J4" s="250"/>
      <c r="K4" s="250"/>
      <c r="L4" s="250"/>
      <c r="M4" s="251"/>
      <c r="N4" s="2"/>
      <c r="O4" s="2"/>
      <c r="P4" s="6"/>
      <c r="Q4" s="7"/>
      <c r="R4" s="7"/>
      <c r="S4" s="2"/>
      <c r="T4" s="2"/>
      <c r="U4" s="2"/>
      <c r="V4" s="2"/>
      <c r="W4" s="2"/>
      <c r="X4" s="2"/>
      <c r="Y4" s="2"/>
      <c r="Z4" s="8"/>
      <c r="AA4" s="9"/>
    </row>
    <row r="5" spans="1:27">
      <c r="A5" s="247" t="s">
        <v>43</v>
      </c>
      <c r="B5" s="248"/>
      <c r="C5" s="249" t="s">
        <v>44</v>
      </c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2"/>
      <c r="O5" s="2"/>
      <c r="P5" s="7"/>
      <c r="Q5" s="7"/>
      <c r="R5" s="7"/>
      <c r="S5" s="2"/>
      <c r="T5" s="2"/>
      <c r="U5" s="2"/>
      <c r="V5" s="2"/>
      <c r="W5" s="2"/>
      <c r="X5" s="2"/>
      <c r="Y5" s="2"/>
      <c r="Z5" s="10"/>
      <c r="AA5" s="11"/>
    </row>
    <row r="6" spans="1:27">
      <c r="A6" s="247" t="s">
        <v>0</v>
      </c>
      <c r="B6" s="248"/>
      <c r="C6" s="249" t="s">
        <v>124</v>
      </c>
      <c r="D6" s="250"/>
      <c r="E6" s="250"/>
      <c r="F6" s="250"/>
      <c r="G6" s="250"/>
      <c r="H6" s="250"/>
      <c r="I6" s="250"/>
      <c r="J6" s="250"/>
      <c r="K6" s="250"/>
      <c r="L6" s="250"/>
      <c r="M6" s="251"/>
      <c r="N6" s="7"/>
      <c r="O6" s="2"/>
      <c r="P6" s="12"/>
      <c r="Q6" s="7"/>
      <c r="R6" s="7"/>
      <c r="S6" s="2"/>
      <c r="T6" s="2"/>
      <c r="U6" s="2"/>
      <c r="V6" s="2"/>
      <c r="W6" s="2"/>
      <c r="X6" s="2"/>
      <c r="Y6" s="2"/>
      <c r="Z6" s="10"/>
      <c r="AA6" s="11"/>
    </row>
    <row r="7" spans="1:27" s="16" customFormat="1">
      <c r="A7" s="269" t="s">
        <v>16</v>
      </c>
      <c r="B7" s="270"/>
      <c r="C7" s="271" t="s">
        <v>125</v>
      </c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13"/>
      <c r="O7" s="14"/>
      <c r="P7" s="15"/>
      <c r="Q7" s="14"/>
      <c r="R7" s="13"/>
      <c r="S7" s="14"/>
      <c r="T7" s="14"/>
      <c r="U7" s="14"/>
      <c r="V7" s="14"/>
      <c r="W7" s="14"/>
      <c r="X7" s="14"/>
      <c r="Y7" s="14"/>
      <c r="Z7" s="10"/>
      <c r="AA7" s="11"/>
    </row>
    <row r="8" spans="1:27">
      <c r="A8" s="247" t="s">
        <v>15</v>
      </c>
      <c r="B8" s="248"/>
      <c r="C8" s="249" t="s">
        <v>126</v>
      </c>
      <c r="D8" s="250"/>
      <c r="E8" s="250"/>
      <c r="F8" s="250"/>
      <c r="G8" s="250"/>
      <c r="H8" s="250"/>
      <c r="I8" s="250"/>
      <c r="J8" s="250"/>
      <c r="K8" s="250"/>
      <c r="L8" s="250"/>
      <c r="M8" s="251"/>
      <c r="N8" s="7"/>
      <c r="O8" s="2"/>
      <c r="P8" s="7"/>
      <c r="Q8" s="7"/>
      <c r="R8" s="7"/>
      <c r="S8" s="2"/>
      <c r="T8" s="2"/>
      <c r="U8" s="2"/>
      <c r="V8" s="2"/>
      <c r="W8" s="2"/>
      <c r="X8" s="2"/>
      <c r="Y8" s="2"/>
      <c r="Z8" s="10"/>
      <c r="AA8" s="11"/>
    </row>
    <row r="9" spans="1:27">
      <c r="A9" s="247" t="s">
        <v>17</v>
      </c>
      <c r="B9" s="248"/>
      <c r="C9" s="249" t="s">
        <v>47</v>
      </c>
      <c r="D9" s="250"/>
      <c r="E9" s="250"/>
      <c r="F9" s="250"/>
      <c r="G9" s="250"/>
      <c r="H9" s="250"/>
      <c r="I9" s="250"/>
      <c r="J9" s="250"/>
      <c r="K9" s="250"/>
      <c r="L9" s="250"/>
      <c r="M9" s="251"/>
      <c r="N9" s="7"/>
      <c r="O9" s="300"/>
      <c r="P9" s="300"/>
      <c r="Q9" s="300"/>
      <c r="R9" s="300"/>
      <c r="S9" s="300"/>
      <c r="T9" s="300"/>
      <c r="U9" s="300"/>
      <c r="V9" s="306"/>
      <c r="W9" s="306"/>
      <c r="X9" s="2"/>
      <c r="Y9" s="2"/>
      <c r="Z9" s="10"/>
      <c r="AA9" s="11"/>
    </row>
    <row r="10" spans="1:27">
      <c r="A10" s="247" t="s">
        <v>41</v>
      </c>
      <c r="B10" s="248"/>
      <c r="C10" s="249">
        <f>AD107</f>
        <v>180</v>
      </c>
      <c r="D10" s="250"/>
      <c r="E10" s="250"/>
      <c r="F10" s="250"/>
      <c r="G10" s="250"/>
      <c r="H10" s="250"/>
      <c r="I10" s="250"/>
      <c r="J10" s="250"/>
      <c r="K10" s="250"/>
      <c r="L10" s="250"/>
      <c r="M10" s="251"/>
      <c r="N10" s="2"/>
      <c r="O10" s="300"/>
      <c r="P10" s="300"/>
      <c r="Q10" s="300"/>
      <c r="R10" s="300"/>
      <c r="S10" s="300"/>
      <c r="T10" s="300"/>
      <c r="U10" s="300"/>
      <c r="V10" s="306"/>
      <c r="W10" s="306"/>
      <c r="X10" s="2"/>
      <c r="Y10" s="2"/>
      <c r="Z10" s="10"/>
      <c r="AA10" s="11"/>
    </row>
    <row r="11" spans="1:27">
      <c r="A11" s="247" t="s">
        <v>129</v>
      </c>
      <c r="B11" s="248"/>
      <c r="C11" s="249">
        <f>F107-100</f>
        <v>1217</v>
      </c>
      <c r="D11" s="250"/>
      <c r="E11" s="250"/>
      <c r="F11" s="250"/>
      <c r="G11" s="250"/>
      <c r="H11" s="250"/>
      <c r="I11" s="250"/>
      <c r="J11" s="250"/>
      <c r="K11" s="250"/>
      <c r="L11" s="250"/>
      <c r="M11" s="251"/>
      <c r="N11" s="2"/>
      <c r="O11" s="17"/>
      <c r="P11" s="17"/>
      <c r="Q11" s="17"/>
      <c r="R11" s="17"/>
      <c r="S11" s="17"/>
      <c r="T11" s="17"/>
      <c r="U11" s="17"/>
      <c r="V11" s="18"/>
      <c r="W11" s="18"/>
      <c r="X11" s="2"/>
      <c r="Y11" s="2"/>
      <c r="Z11" s="10"/>
      <c r="AA11" s="11"/>
    </row>
    <row r="12" spans="1:27">
      <c r="A12" s="260" t="s">
        <v>135</v>
      </c>
      <c r="B12" s="261"/>
      <c r="C12" s="249">
        <f>F109-100</f>
        <v>1214</v>
      </c>
      <c r="D12" s="250"/>
      <c r="E12" s="250"/>
      <c r="F12" s="250"/>
      <c r="G12" s="250"/>
      <c r="H12" s="250"/>
      <c r="I12" s="250"/>
      <c r="J12" s="250"/>
      <c r="K12" s="250"/>
      <c r="L12" s="250"/>
      <c r="M12" s="251"/>
      <c r="N12" s="2"/>
      <c r="O12" s="17"/>
      <c r="P12" s="17"/>
      <c r="Q12" s="17"/>
      <c r="R12" s="17"/>
      <c r="S12" s="17"/>
      <c r="T12" s="17"/>
      <c r="U12" s="17"/>
      <c r="V12" s="18"/>
      <c r="W12" s="18"/>
      <c r="X12" s="2"/>
      <c r="Y12" s="2"/>
      <c r="Z12" s="10"/>
      <c r="AA12" s="11"/>
    </row>
    <row r="13" spans="1:27">
      <c r="A13" s="247" t="s">
        <v>130</v>
      </c>
      <c r="B13" s="248"/>
      <c r="C13" s="274">
        <f>F107</f>
        <v>1317</v>
      </c>
      <c r="D13" s="275"/>
      <c r="E13" s="275"/>
      <c r="F13" s="275"/>
      <c r="G13" s="275"/>
      <c r="H13" s="275"/>
      <c r="I13" s="275"/>
      <c r="J13" s="275"/>
      <c r="K13" s="275"/>
      <c r="L13" s="275"/>
      <c r="M13" s="276"/>
      <c r="N13" s="11"/>
      <c r="O13" s="300"/>
      <c r="P13" s="300"/>
      <c r="Q13" s="300"/>
      <c r="R13" s="300"/>
      <c r="S13" s="300"/>
      <c r="T13" s="300"/>
      <c r="U13" s="300"/>
      <c r="V13" s="306"/>
      <c r="W13" s="306"/>
      <c r="X13" s="2"/>
      <c r="Y13" s="2"/>
      <c r="Z13" s="10"/>
      <c r="AA13" s="11"/>
    </row>
    <row r="14" spans="1:27">
      <c r="A14" s="260" t="s">
        <v>134</v>
      </c>
      <c r="B14" s="261"/>
      <c r="C14" s="314">
        <f>F109</f>
        <v>1314</v>
      </c>
      <c r="D14" s="315"/>
      <c r="E14" s="315"/>
      <c r="F14" s="315"/>
      <c r="G14" s="315"/>
      <c r="H14" s="315"/>
      <c r="I14" s="315"/>
      <c r="J14" s="315"/>
      <c r="K14" s="315"/>
      <c r="L14" s="315"/>
      <c r="M14" s="316"/>
      <c r="N14" s="19"/>
      <c r="O14" s="17"/>
      <c r="P14" s="17"/>
      <c r="Q14" s="17"/>
      <c r="R14" s="17"/>
      <c r="S14" s="17"/>
      <c r="T14" s="17"/>
      <c r="U14" s="17"/>
      <c r="V14" s="18"/>
      <c r="W14" s="18"/>
      <c r="X14" s="2"/>
      <c r="Y14" s="2"/>
      <c r="Z14" s="10"/>
      <c r="AA14" s="11"/>
    </row>
    <row r="15" spans="1:27" s="4" customFormat="1">
      <c r="A15" s="247" t="s">
        <v>24</v>
      </c>
      <c r="B15" s="248"/>
      <c r="C15" s="314">
        <f>180*25</f>
        <v>4500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6"/>
      <c r="N15" s="11"/>
      <c r="O15" s="10"/>
      <c r="P15" s="10"/>
      <c r="Q15" s="8"/>
      <c r="R15" s="8"/>
      <c r="S15" s="10"/>
      <c r="T15" s="10"/>
      <c r="U15" s="10"/>
      <c r="V15" s="2"/>
      <c r="W15" s="2"/>
      <c r="X15" s="2"/>
      <c r="Y15" s="2"/>
      <c r="Z15" s="10"/>
      <c r="AA15" s="11"/>
    </row>
    <row r="16" spans="1:27">
      <c r="A16" s="20"/>
      <c r="B16" s="21"/>
      <c r="C16" s="3"/>
      <c r="D16" s="3"/>
      <c r="E16" s="3"/>
      <c r="F16" s="22"/>
      <c r="G16" s="22"/>
      <c r="H16" s="22"/>
      <c r="I16" s="23"/>
      <c r="J16" s="2"/>
      <c r="K16" s="7"/>
      <c r="L16" s="24"/>
      <c r="M16" s="24"/>
      <c r="N16" s="25"/>
      <c r="O16" s="2"/>
      <c r="P16" s="2"/>
      <c r="Q16" s="7"/>
      <c r="R16" s="7"/>
      <c r="S16" s="2"/>
      <c r="T16" s="2"/>
      <c r="U16" s="2"/>
      <c r="V16" s="2"/>
      <c r="W16" s="2"/>
      <c r="X16" s="2"/>
      <c r="Y16" s="2"/>
      <c r="Z16" s="10"/>
      <c r="AA16" s="11"/>
    </row>
    <row r="17" spans="1:27">
      <c r="A17" s="298" t="s">
        <v>20</v>
      </c>
      <c r="B17" s="299"/>
      <c r="C17" s="26"/>
      <c r="D17" s="26"/>
      <c r="E17" s="26"/>
      <c r="F17" s="22"/>
      <c r="G17" s="22"/>
      <c r="H17" s="22"/>
      <c r="I17" s="23"/>
      <c r="J17" s="27"/>
      <c r="K17" s="27"/>
      <c r="L17" s="28"/>
      <c r="M17" s="28"/>
      <c r="N17" s="29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11"/>
      <c r="AA17" s="30"/>
    </row>
    <row r="18" spans="1:27">
      <c r="A18" s="296" t="s">
        <v>31</v>
      </c>
      <c r="B18" s="297"/>
      <c r="C18" s="31" t="s">
        <v>28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>
      <c r="A19" s="296" t="s">
        <v>32</v>
      </c>
      <c r="B19" s="297"/>
      <c r="C19" s="31" t="s">
        <v>29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>
      <c r="A20" s="296" t="s">
        <v>33</v>
      </c>
      <c r="B20" s="297"/>
      <c r="C20" s="31" t="s">
        <v>30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6.5" thickBot="1">
      <c r="A21" s="33"/>
      <c r="B21" s="7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</row>
    <row r="22" spans="1:27" s="34" customFormat="1" ht="27.75" customHeight="1" thickBot="1">
      <c r="A22" s="257" t="s">
        <v>3</v>
      </c>
      <c r="B22" s="257" t="s">
        <v>26</v>
      </c>
      <c r="C22" s="308" t="s">
        <v>19</v>
      </c>
      <c r="D22" s="308" t="s">
        <v>21</v>
      </c>
      <c r="E22" s="308" t="s">
        <v>14</v>
      </c>
      <c r="F22" s="265" t="s">
        <v>23</v>
      </c>
      <c r="G22" s="266"/>
      <c r="H22" s="262" t="s">
        <v>25</v>
      </c>
      <c r="I22" s="279" t="s">
        <v>1</v>
      </c>
      <c r="J22" s="292" t="s">
        <v>4</v>
      </c>
      <c r="K22" s="293"/>
      <c r="L22" s="293"/>
      <c r="M22" s="293"/>
      <c r="N22" s="293"/>
      <c r="O22" s="307"/>
      <c r="P22" s="292" t="s">
        <v>8</v>
      </c>
      <c r="Q22" s="293"/>
      <c r="R22" s="293"/>
      <c r="S22" s="293"/>
      <c r="T22" s="293"/>
      <c r="U22" s="293"/>
      <c r="V22" s="292" t="s">
        <v>9</v>
      </c>
      <c r="W22" s="293"/>
      <c r="X22" s="293"/>
      <c r="Y22" s="293"/>
      <c r="Z22" s="293"/>
      <c r="AA22" s="307"/>
    </row>
    <row r="23" spans="1:27" s="34" customFormat="1" ht="15" customHeight="1" thickBot="1">
      <c r="A23" s="258"/>
      <c r="B23" s="258"/>
      <c r="C23" s="309"/>
      <c r="D23" s="309"/>
      <c r="E23" s="309"/>
      <c r="F23" s="262" t="s">
        <v>27</v>
      </c>
      <c r="G23" s="262" t="s">
        <v>18</v>
      </c>
      <c r="H23" s="263"/>
      <c r="I23" s="280"/>
      <c r="J23" s="311" t="s">
        <v>5</v>
      </c>
      <c r="K23" s="312"/>
      <c r="L23" s="313"/>
      <c r="M23" s="319" t="s">
        <v>7</v>
      </c>
      <c r="N23" s="320"/>
      <c r="O23" s="321"/>
      <c r="P23" s="287" t="s">
        <v>10</v>
      </c>
      <c r="Q23" s="288"/>
      <c r="R23" s="289"/>
      <c r="S23" s="304" t="s">
        <v>11</v>
      </c>
      <c r="T23" s="305"/>
      <c r="U23" s="305"/>
      <c r="V23" s="301" t="s">
        <v>12</v>
      </c>
      <c r="W23" s="302"/>
      <c r="X23" s="303"/>
      <c r="Y23" s="285" t="s">
        <v>13</v>
      </c>
      <c r="Z23" s="285"/>
      <c r="AA23" s="286"/>
    </row>
    <row r="24" spans="1:27" s="34" customFormat="1">
      <c r="A24" s="258"/>
      <c r="B24" s="258"/>
      <c r="C24" s="309"/>
      <c r="D24" s="309"/>
      <c r="E24" s="309"/>
      <c r="F24" s="263"/>
      <c r="G24" s="263"/>
      <c r="H24" s="263"/>
      <c r="I24" s="281"/>
      <c r="J24" s="283" t="s">
        <v>2</v>
      </c>
      <c r="K24" s="35" t="s">
        <v>6</v>
      </c>
      <c r="L24" s="277" t="s">
        <v>1</v>
      </c>
      <c r="M24" s="283" t="s">
        <v>2</v>
      </c>
      <c r="N24" s="35" t="s">
        <v>6</v>
      </c>
      <c r="O24" s="277" t="s">
        <v>1</v>
      </c>
      <c r="P24" s="283" t="s">
        <v>2</v>
      </c>
      <c r="Q24" s="35" t="s">
        <v>6</v>
      </c>
      <c r="R24" s="277" t="s">
        <v>1</v>
      </c>
      <c r="S24" s="290" t="s">
        <v>2</v>
      </c>
      <c r="T24" s="36" t="s">
        <v>6</v>
      </c>
      <c r="U24" s="317" t="s">
        <v>1</v>
      </c>
      <c r="V24" s="283" t="s">
        <v>2</v>
      </c>
      <c r="W24" s="36" t="s">
        <v>6</v>
      </c>
      <c r="X24" s="277" t="s">
        <v>1</v>
      </c>
      <c r="Y24" s="290" t="s">
        <v>2</v>
      </c>
      <c r="Z24" s="36" t="s">
        <v>6</v>
      </c>
      <c r="AA24" s="277" t="s">
        <v>1</v>
      </c>
    </row>
    <row r="25" spans="1:27" s="34" customFormat="1" ht="16.5" thickBot="1">
      <c r="A25" s="259"/>
      <c r="B25" s="259"/>
      <c r="C25" s="310"/>
      <c r="D25" s="310"/>
      <c r="E25" s="310"/>
      <c r="F25" s="264"/>
      <c r="G25" s="264"/>
      <c r="H25" s="264"/>
      <c r="I25" s="282"/>
      <c r="J25" s="294"/>
      <c r="K25" s="37" t="s">
        <v>22</v>
      </c>
      <c r="L25" s="295"/>
      <c r="M25" s="284"/>
      <c r="N25" s="38" t="s">
        <v>22</v>
      </c>
      <c r="O25" s="278"/>
      <c r="P25" s="284"/>
      <c r="Q25" s="38" t="s">
        <v>22</v>
      </c>
      <c r="R25" s="278"/>
      <c r="S25" s="291"/>
      <c r="T25" s="38" t="s">
        <v>22</v>
      </c>
      <c r="U25" s="318"/>
      <c r="V25" s="284"/>
      <c r="W25" s="38" t="s">
        <v>22</v>
      </c>
      <c r="X25" s="278"/>
      <c r="Y25" s="291"/>
      <c r="Z25" s="38" t="s">
        <v>22</v>
      </c>
      <c r="AA25" s="278"/>
    </row>
    <row r="26" spans="1:27" s="34" customFormat="1" ht="16.5" thickBot="1">
      <c r="A26" s="39" t="s">
        <v>35</v>
      </c>
      <c r="B26" s="40"/>
      <c r="C26" s="40"/>
      <c r="D26" s="40"/>
      <c r="E26" s="41"/>
      <c r="F26" s="42">
        <f>SUM(F27:F29)</f>
        <v>54</v>
      </c>
      <c r="G26" s="42">
        <f t="shared" ref="G26:AA26" si="0">SUM(G27:G29)</f>
        <v>18</v>
      </c>
      <c r="H26" s="42">
        <f t="shared" si="0"/>
        <v>225</v>
      </c>
      <c r="I26" s="43">
        <f t="shared" si="0"/>
        <v>9</v>
      </c>
      <c r="J26" s="44">
        <f t="shared" si="0"/>
        <v>36</v>
      </c>
      <c r="K26" s="45">
        <f t="shared" si="0"/>
        <v>0</v>
      </c>
      <c r="L26" s="46">
        <f t="shared" si="0"/>
        <v>6</v>
      </c>
      <c r="M26" s="47">
        <f t="shared" si="0"/>
        <v>0</v>
      </c>
      <c r="N26" s="48">
        <f t="shared" si="0"/>
        <v>18</v>
      </c>
      <c r="O26" s="48">
        <f t="shared" si="0"/>
        <v>3</v>
      </c>
      <c r="P26" s="42">
        <f t="shared" si="0"/>
        <v>0</v>
      </c>
      <c r="Q26" s="42">
        <f t="shared" si="0"/>
        <v>0</v>
      </c>
      <c r="R26" s="49">
        <f t="shared" si="0"/>
        <v>0</v>
      </c>
      <c r="S26" s="50">
        <f t="shared" si="0"/>
        <v>0</v>
      </c>
      <c r="T26" s="42">
        <f t="shared" si="0"/>
        <v>0</v>
      </c>
      <c r="U26" s="43">
        <f t="shared" si="0"/>
        <v>0</v>
      </c>
      <c r="V26" s="51">
        <f t="shared" si="0"/>
        <v>0</v>
      </c>
      <c r="W26" s="42">
        <f t="shared" si="0"/>
        <v>0</v>
      </c>
      <c r="X26" s="49">
        <f t="shared" si="0"/>
        <v>0</v>
      </c>
      <c r="Y26" s="50">
        <f t="shared" si="0"/>
        <v>0</v>
      </c>
      <c r="Z26" s="42">
        <f t="shared" si="0"/>
        <v>0</v>
      </c>
      <c r="AA26" s="49">
        <f t="shared" si="0"/>
        <v>0</v>
      </c>
    </row>
    <row r="27" spans="1:27" s="66" customFormat="1">
      <c r="A27" s="52">
        <v>1</v>
      </c>
      <c r="B27" s="53" t="s">
        <v>48</v>
      </c>
      <c r="C27" s="38" t="s">
        <v>51</v>
      </c>
      <c r="D27" s="38" t="s">
        <v>51</v>
      </c>
      <c r="E27" s="38" t="s">
        <v>52</v>
      </c>
      <c r="F27" s="54">
        <v>18</v>
      </c>
      <c r="G27" s="54">
        <v>0</v>
      </c>
      <c r="H27" s="55">
        <f>25*I27</f>
        <v>75</v>
      </c>
      <c r="I27" s="55">
        <v>3</v>
      </c>
      <c r="J27" s="56">
        <v>18</v>
      </c>
      <c r="K27" s="57"/>
      <c r="L27" s="58">
        <v>3</v>
      </c>
      <c r="M27" s="59"/>
      <c r="N27" s="60"/>
      <c r="O27" s="61"/>
      <c r="P27" s="62"/>
      <c r="Q27" s="38"/>
      <c r="R27" s="63"/>
      <c r="S27" s="62"/>
      <c r="T27" s="38"/>
      <c r="U27" s="64"/>
      <c r="V27" s="65"/>
      <c r="W27" s="38"/>
      <c r="X27" s="63"/>
      <c r="Y27" s="62"/>
      <c r="Z27" s="38"/>
      <c r="AA27" s="63"/>
    </row>
    <row r="28" spans="1:27" s="66" customFormat="1">
      <c r="A28" s="52">
        <v>2</v>
      </c>
      <c r="B28" s="53" t="s">
        <v>49</v>
      </c>
      <c r="C28" s="38" t="s">
        <v>51</v>
      </c>
      <c r="D28" s="38" t="s">
        <v>51</v>
      </c>
      <c r="E28" s="38" t="s">
        <v>52</v>
      </c>
      <c r="F28" s="54">
        <v>18</v>
      </c>
      <c r="G28" s="54">
        <v>0</v>
      </c>
      <c r="H28" s="55">
        <f>25*I28</f>
        <v>75</v>
      </c>
      <c r="I28" s="55">
        <v>3</v>
      </c>
      <c r="J28" s="67">
        <v>18</v>
      </c>
      <c r="K28" s="68"/>
      <c r="L28" s="69">
        <v>3</v>
      </c>
      <c r="M28" s="67"/>
      <c r="N28" s="68"/>
      <c r="O28" s="69"/>
      <c r="P28" s="62"/>
      <c r="Q28" s="38"/>
      <c r="R28" s="63"/>
      <c r="S28" s="62"/>
      <c r="T28" s="38"/>
      <c r="U28" s="64"/>
      <c r="V28" s="65"/>
      <c r="W28" s="38"/>
      <c r="X28" s="63"/>
      <c r="Y28" s="62"/>
      <c r="Z28" s="38"/>
      <c r="AA28" s="63"/>
    </row>
    <row r="29" spans="1:27" s="66" customFormat="1">
      <c r="A29" s="52">
        <v>3</v>
      </c>
      <c r="B29" s="53" t="s">
        <v>50</v>
      </c>
      <c r="C29" s="38" t="s">
        <v>51</v>
      </c>
      <c r="D29" s="38" t="s">
        <v>51</v>
      </c>
      <c r="E29" s="38" t="s">
        <v>53</v>
      </c>
      <c r="F29" s="54">
        <v>18</v>
      </c>
      <c r="G29" s="54">
        <v>18</v>
      </c>
      <c r="H29" s="55">
        <f>25*I29</f>
        <v>75</v>
      </c>
      <c r="I29" s="55">
        <v>3</v>
      </c>
      <c r="J29" s="70"/>
      <c r="K29" s="71"/>
      <c r="L29" s="58"/>
      <c r="M29" s="70"/>
      <c r="N29" s="72">
        <v>18</v>
      </c>
      <c r="O29" s="58">
        <v>3</v>
      </c>
      <c r="P29" s="62"/>
      <c r="Q29" s="38"/>
      <c r="R29" s="63"/>
      <c r="S29" s="62"/>
      <c r="T29" s="38"/>
      <c r="U29" s="64"/>
      <c r="V29" s="65"/>
      <c r="W29" s="38"/>
      <c r="X29" s="63"/>
      <c r="Y29" s="62"/>
      <c r="Z29" s="38"/>
      <c r="AA29" s="63"/>
    </row>
    <row r="30" spans="1:27" s="79" customFormat="1">
      <c r="A30" s="73" t="s">
        <v>34</v>
      </c>
      <c r="B30" s="73"/>
      <c r="C30" s="73"/>
      <c r="D30" s="73"/>
      <c r="E30" s="73"/>
      <c r="F30" s="74">
        <f>SUM(F31:F33)</f>
        <v>135</v>
      </c>
      <c r="G30" s="74">
        <f t="shared" ref="G30:AA30" si="1">SUM(G31:G33)</f>
        <v>125</v>
      </c>
      <c r="H30" s="74">
        <f t="shared" si="1"/>
        <v>550</v>
      </c>
      <c r="I30" s="75">
        <f t="shared" si="1"/>
        <v>22</v>
      </c>
      <c r="J30" s="76">
        <f t="shared" si="1"/>
        <v>0</v>
      </c>
      <c r="K30" s="74">
        <f t="shared" si="1"/>
        <v>0</v>
      </c>
      <c r="L30" s="77">
        <f t="shared" si="1"/>
        <v>0</v>
      </c>
      <c r="M30" s="76">
        <f t="shared" si="1"/>
        <v>10</v>
      </c>
      <c r="N30" s="74">
        <f t="shared" si="1"/>
        <v>20</v>
      </c>
      <c r="O30" s="77">
        <f t="shared" si="1"/>
        <v>4</v>
      </c>
      <c r="P30" s="78">
        <f t="shared" si="1"/>
        <v>0</v>
      </c>
      <c r="Q30" s="74">
        <f t="shared" si="1"/>
        <v>15</v>
      </c>
      <c r="R30" s="77">
        <f t="shared" si="1"/>
        <v>2</v>
      </c>
      <c r="S30" s="78">
        <f t="shared" si="1"/>
        <v>0</v>
      </c>
      <c r="T30" s="74">
        <f t="shared" si="1"/>
        <v>30</v>
      </c>
      <c r="U30" s="75">
        <f t="shared" si="1"/>
        <v>4</v>
      </c>
      <c r="V30" s="76">
        <f t="shared" si="1"/>
        <v>0</v>
      </c>
      <c r="W30" s="74">
        <f t="shared" si="1"/>
        <v>30</v>
      </c>
      <c r="X30" s="77">
        <f t="shared" si="1"/>
        <v>4</v>
      </c>
      <c r="Y30" s="78">
        <f t="shared" si="1"/>
        <v>0</v>
      </c>
      <c r="Z30" s="74">
        <f t="shared" si="1"/>
        <v>30</v>
      </c>
      <c r="AA30" s="77">
        <f t="shared" si="1"/>
        <v>8</v>
      </c>
    </row>
    <row r="31" spans="1:27" s="79" customFormat="1">
      <c r="A31" s="80">
        <v>4</v>
      </c>
      <c r="B31" s="81" t="s">
        <v>138</v>
      </c>
      <c r="C31" s="82" t="s">
        <v>51</v>
      </c>
      <c r="D31" s="82" t="s">
        <v>51</v>
      </c>
      <c r="E31" s="82" t="s">
        <v>119</v>
      </c>
      <c r="F31" s="83">
        <v>30</v>
      </c>
      <c r="G31" s="83">
        <v>20</v>
      </c>
      <c r="H31" s="55">
        <f>25*I31</f>
        <v>100</v>
      </c>
      <c r="I31" s="55">
        <v>4</v>
      </c>
      <c r="J31" s="224"/>
      <c r="K31" s="225"/>
      <c r="L31" s="226"/>
      <c r="M31" s="227">
        <v>10</v>
      </c>
      <c r="N31" s="228">
        <v>20</v>
      </c>
      <c r="O31" s="229">
        <v>4</v>
      </c>
      <c r="P31" s="230"/>
      <c r="Q31" s="225"/>
      <c r="R31" s="86"/>
      <c r="S31" s="5"/>
      <c r="T31" s="84"/>
      <c r="U31" s="5"/>
      <c r="V31" s="87"/>
      <c r="W31" s="84"/>
      <c r="X31" s="86"/>
      <c r="Y31" s="85"/>
      <c r="Z31" s="84"/>
      <c r="AA31" s="86"/>
    </row>
    <row r="32" spans="1:27" s="88" customFormat="1" ht="15" customHeight="1">
      <c r="A32" s="80">
        <v>5</v>
      </c>
      <c r="B32" s="88" t="s">
        <v>114</v>
      </c>
      <c r="C32" s="89" t="s">
        <v>118</v>
      </c>
      <c r="D32" s="89" t="s">
        <v>51</v>
      </c>
      <c r="E32" s="90" t="s">
        <v>56</v>
      </c>
      <c r="F32" s="54">
        <v>15</v>
      </c>
      <c r="G32" s="54">
        <v>15</v>
      </c>
      <c r="H32" s="55">
        <f>25*I32</f>
        <v>50</v>
      </c>
      <c r="I32" s="55">
        <v>2</v>
      </c>
      <c r="J32" s="91"/>
      <c r="K32" s="90"/>
      <c r="L32" s="92"/>
      <c r="M32" s="91"/>
      <c r="N32" s="90"/>
      <c r="O32" s="92"/>
      <c r="P32" s="93"/>
      <c r="Q32" s="90">
        <v>15</v>
      </c>
      <c r="R32" s="92">
        <v>2</v>
      </c>
      <c r="S32" s="93"/>
      <c r="T32" s="90"/>
      <c r="U32" s="94"/>
      <c r="V32" s="91"/>
      <c r="W32" s="90"/>
      <c r="X32" s="92"/>
      <c r="Y32" s="93"/>
      <c r="Z32" s="90"/>
      <c r="AA32" s="92"/>
    </row>
    <row r="33" spans="1:30" s="88" customFormat="1" ht="15" customHeight="1">
      <c r="A33" s="80">
        <v>6</v>
      </c>
      <c r="B33" s="95" t="s">
        <v>54</v>
      </c>
      <c r="C33" s="96" t="s">
        <v>118</v>
      </c>
      <c r="D33" s="96" t="s">
        <v>55</v>
      </c>
      <c r="E33" s="71" t="s">
        <v>56</v>
      </c>
      <c r="F33" s="54">
        <v>90</v>
      </c>
      <c r="G33" s="54">
        <v>90</v>
      </c>
      <c r="H33" s="55">
        <f>25*I33</f>
        <v>400</v>
      </c>
      <c r="I33" s="55">
        <v>16</v>
      </c>
      <c r="J33" s="56"/>
      <c r="K33" s="71"/>
      <c r="L33" s="58"/>
      <c r="M33" s="97"/>
      <c r="N33" s="98"/>
      <c r="O33" s="58"/>
      <c r="P33" s="99"/>
      <c r="Q33" s="98"/>
      <c r="R33" s="58"/>
      <c r="S33" s="99"/>
      <c r="T33" s="98">
        <v>30</v>
      </c>
      <c r="U33" s="98">
        <v>4</v>
      </c>
      <c r="V33" s="97"/>
      <c r="W33" s="98">
        <v>30</v>
      </c>
      <c r="X33" s="58">
        <v>4</v>
      </c>
      <c r="Y33" s="99"/>
      <c r="Z33" s="98">
        <v>30</v>
      </c>
      <c r="AA33" s="58">
        <v>8</v>
      </c>
    </row>
    <row r="34" spans="1:30" s="79" customFormat="1">
      <c r="A34" s="100" t="s">
        <v>69</v>
      </c>
      <c r="B34" s="101"/>
      <c r="C34" s="101"/>
      <c r="D34" s="101"/>
      <c r="E34" s="102"/>
      <c r="F34" s="103">
        <f>SUM(F35:F44)</f>
        <v>291</v>
      </c>
      <c r="G34" s="103">
        <f t="shared" ref="G34:AA34" si="2">SUM(G35:G44)</f>
        <v>201</v>
      </c>
      <c r="H34" s="103">
        <f>SUM(H35:H44)</f>
        <v>1000</v>
      </c>
      <c r="I34" s="104">
        <f>SUM(I35:I44)</f>
        <v>40</v>
      </c>
      <c r="J34" s="105">
        <f t="shared" si="2"/>
        <v>45</v>
      </c>
      <c r="K34" s="103">
        <f t="shared" si="2"/>
        <v>57</v>
      </c>
      <c r="L34" s="106">
        <f t="shared" si="2"/>
        <v>14</v>
      </c>
      <c r="M34" s="105">
        <f t="shared" si="2"/>
        <v>9</v>
      </c>
      <c r="N34" s="103">
        <f t="shared" si="2"/>
        <v>75</v>
      </c>
      <c r="O34" s="106">
        <f t="shared" si="2"/>
        <v>12</v>
      </c>
      <c r="P34" s="107">
        <f t="shared" si="2"/>
        <v>0</v>
      </c>
      <c r="Q34" s="103">
        <f t="shared" si="2"/>
        <v>30</v>
      </c>
      <c r="R34" s="106">
        <f t="shared" si="2"/>
        <v>2</v>
      </c>
      <c r="S34" s="107">
        <f t="shared" si="2"/>
        <v>18</v>
      </c>
      <c r="T34" s="103">
        <f t="shared" si="2"/>
        <v>30</v>
      </c>
      <c r="U34" s="104">
        <f t="shared" si="2"/>
        <v>7</v>
      </c>
      <c r="V34" s="105">
        <f t="shared" si="2"/>
        <v>18</v>
      </c>
      <c r="W34" s="103">
        <f t="shared" si="2"/>
        <v>9</v>
      </c>
      <c r="X34" s="106">
        <f t="shared" si="2"/>
        <v>5</v>
      </c>
      <c r="Y34" s="107">
        <f t="shared" si="2"/>
        <v>0</v>
      </c>
      <c r="Z34" s="103">
        <f t="shared" si="2"/>
        <v>0</v>
      </c>
      <c r="AA34" s="106">
        <f t="shared" si="2"/>
        <v>0</v>
      </c>
      <c r="AB34" s="108"/>
      <c r="AC34" s="108"/>
      <c r="AD34" s="108"/>
    </row>
    <row r="35" spans="1:30" s="79" customFormat="1">
      <c r="A35" s="52">
        <v>7</v>
      </c>
      <c r="B35" s="109" t="s">
        <v>64</v>
      </c>
      <c r="C35" s="71" t="s">
        <v>51</v>
      </c>
      <c r="D35" s="71" t="s">
        <v>51</v>
      </c>
      <c r="E35" s="71" t="s">
        <v>109</v>
      </c>
      <c r="F35" s="54">
        <v>36</v>
      </c>
      <c r="G35" s="54">
        <v>18</v>
      </c>
      <c r="H35" s="55">
        <f>25*I35</f>
        <v>125</v>
      </c>
      <c r="I35" s="55">
        <v>5</v>
      </c>
      <c r="J35" s="56">
        <v>18</v>
      </c>
      <c r="K35" s="71">
        <v>18</v>
      </c>
      <c r="L35" s="58">
        <v>5</v>
      </c>
      <c r="M35" s="56"/>
      <c r="N35" s="71"/>
      <c r="O35" s="58"/>
      <c r="P35" s="72"/>
      <c r="Q35" s="71"/>
      <c r="R35" s="58"/>
      <c r="S35" s="72"/>
      <c r="T35" s="71"/>
      <c r="U35" s="98"/>
      <c r="V35" s="56"/>
      <c r="W35" s="71"/>
      <c r="X35" s="58"/>
      <c r="Y35" s="72"/>
      <c r="Z35" s="71"/>
      <c r="AA35" s="58"/>
      <c r="AB35" s="108"/>
      <c r="AC35" s="108"/>
      <c r="AD35" s="108"/>
    </row>
    <row r="36" spans="1:30" s="79" customFormat="1">
      <c r="A36" s="52">
        <v>8</v>
      </c>
      <c r="B36" s="110" t="s">
        <v>66</v>
      </c>
      <c r="C36" s="96" t="s">
        <v>51</v>
      </c>
      <c r="D36" s="96" t="s">
        <v>51</v>
      </c>
      <c r="E36" s="71" t="s">
        <v>108</v>
      </c>
      <c r="F36" s="54">
        <v>18</v>
      </c>
      <c r="G36" s="54">
        <v>9</v>
      </c>
      <c r="H36" s="55">
        <f t="shared" ref="H36:H44" si="3">25*I36</f>
        <v>100</v>
      </c>
      <c r="I36" s="55">
        <v>4</v>
      </c>
      <c r="J36" s="67">
        <v>9</v>
      </c>
      <c r="K36" s="68">
        <v>9</v>
      </c>
      <c r="L36" s="69">
        <v>4</v>
      </c>
      <c r="M36" s="67"/>
      <c r="N36" s="68"/>
      <c r="O36" s="69"/>
      <c r="P36" s="72"/>
      <c r="Q36" s="71"/>
      <c r="R36" s="58"/>
      <c r="S36" s="72"/>
      <c r="T36" s="71"/>
      <c r="U36" s="98"/>
      <c r="V36" s="56"/>
      <c r="W36" s="71"/>
      <c r="X36" s="58"/>
      <c r="Y36" s="72"/>
      <c r="Z36" s="71"/>
      <c r="AA36" s="58"/>
      <c r="AB36" s="108"/>
      <c r="AC36" s="108"/>
      <c r="AD36" s="108"/>
    </row>
    <row r="37" spans="1:30" s="79" customFormat="1">
      <c r="A37" s="52">
        <v>9</v>
      </c>
      <c r="B37" s="109" t="s">
        <v>67</v>
      </c>
      <c r="C37" s="96" t="s">
        <v>51</v>
      </c>
      <c r="D37" s="96" t="s">
        <v>51</v>
      </c>
      <c r="E37" s="71" t="s">
        <v>52</v>
      </c>
      <c r="F37" s="54">
        <v>18</v>
      </c>
      <c r="G37" s="54">
        <v>0</v>
      </c>
      <c r="H37" s="54">
        <f t="shared" si="3"/>
        <v>75</v>
      </c>
      <c r="I37" s="55">
        <v>3</v>
      </c>
      <c r="J37" s="56">
        <v>18</v>
      </c>
      <c r="K37" s="71"/>
      <c r="L37" s="58">
        <v>3</v>
      </c>
      <c r="M37" s="56"/>
      <c r="N37" s="71"/>
      <c r="O37" s="58"/>
      <c r="P37" s="99"/>
      <c r="Q37" s="98"/>
      <c r="R37" s="58"/>
      <c r="S37" s="99"/>
      <c r="T37" s="98"/>
      <c r="U37" s="98"/>
      <c r="V37" s="97"/>
      <c r="W37" s="98"/>
      <c r="X37" s="58"/>
      <c r="Y37" s="99"/>
      <c r="Z37" s="98"/>
      <c r="AA37" s="58"/>
      <c r="AB37" s="108"/>
      <c r="AC37" s="108"/>
      <c r="AD37" s="108"/>
    </row>
    <row r="38" spans="1:30" s="79" customFormat="1">
      <c r="A38" s="52">
        <v>10</v>
      </c>
      <c r="B38" s="111" t="s">
        <v>68</v>
      </c>
      <c r="C38" s="96" t="s">
        <v>51</v>
      </c>
      <c r="D38" s="96" t="s">
        <v>51</v>
      </c>
      <c r="E38" s="71" t="s">
        <v>108</v>
      </c>
      <c r="F38" s="54">
        <v>18</v>
      </c>
      <c r="G38" s="54">
        <v>9</v>
      </c>
      <c r="H38" s="54">
        <f t="shared" si="3"/>
        <v>100</v>
      </c>
      <c r="I38" s="55">
        <v>4</v>
      </c>
      <c r="J38" s="56"/>
      <c r="K38" s="71"/>
      <c r="L38" s="58"/>
      <c r="M38" s="56">
        <v>9</v>
      </c>
      <c r="N38" s="71">
        <v>9</v>
      </c>
      <c r="O38" s="58">
        <v>4</v>
      </c>
      <c r="P38" s="99"/>
      <c r="Q38" s="98"/>
      <c r="R38" s="58"/>
      <c r="S38" s="99"/>
      <c r="T38" s="98"/>
      <c r="U38" s="98"/>
      <c r="V38" s="97"/>
      <c r="W38" s="98"/>
      <c r="X38" s="58"/>
      <c r="Y38" s="99"/>
      <c r="Z38" s="98"/>
      <c r="AA38" s="58"/>
      <c r="AB38" s="108"/>
      <c r="AC38" s="108"/>
      <c r="AD38" s="108"/>
    </row>
    <row r="39" spans="1:30" s="79" customFormat="1">
      <c r="A39" s="52">
        <v>11</v>
      </c>
      <c r="B39" s="111" t="s">
        <v>113</v>
      </c>
      <c r="C39" s="96" t="s">
        <v>51</v>
      </c>
      <c r="D39" s="96" t="s">
        <v>51</v>
      </c>
      <c r="E39" s="71" t="s">
        <v>46</v>
      </c>
      <c r="F39" s="54">
        <v>120</v>
      </c>
      <c r="G39" s="54">
        <v>120</v>
      </c>
      <c r="H39" s="54">
        <f t="shared" si="3"/>
        <v>250</v>
      </c>
      <c r="I39" s="55">
        <v>10</v>
      </c>
      <c r="J39" s="56"/>
      <c r="K39" s="71">
        <v>30</v>
      </c>
      <c r="L39" s="58">
        <v>2</v>
      </c>
      <c r="M39" s="56"/>
      <c r="N39" s="71">
        <v>30</v>
      </c>
      <c r="O39" s="58">
        <v>2</v>
      </c>
      <c r="P39" s="99"/>
      <c r="Q39" s="98">
        <v>30</v>
      </c>
      <c r="R39" s="58">
        <v>2</v>
      </c>
      <c r="S39" s="99"/>
      <c r="T39" s="98">
        <v>30</v>
      </c>
      <c r="U39" s="98">
        <v>4</v>
      </c>
      <c r="V39" s="97"/>
      <c r="W39" s="98"/>
      <c r="X39" s="58"/>
      <c r="Y39" s="99"/>
      <c r="Z39" s="98"/>
      <c r="AA39" s="58"/>
      <c r="AB39" s="108"/>
      <c r="AC39" s="108"/>
      <c r="AD39" s="108"/>
    </row>
    <row r="40" spans="1:30" s="79" customFormat="1">
      <c r="A40" s="52">
        <v>12</v>
      </c>
      <c r="B40" s="111" t="s">
        <v>115</v>
      </c>
      <c r="C40" s="96" t="s">
        <v>51</v>
      </c>
      <c r="D40" s="96" t="s">
        <v>51</v>
      </c>
      <c r="E40" s="112" t="s">
        <v>120</v>
      </c>
      <c r="F40" s="54">
        <v>18</v>
      </c>
      <c r="G40" s="54">
        <v>18</v>
      </c>
      <c r="H40" s="54">
        <f t="shared" si="3"/>
        <v>75</v>
      </c>
      <c r="I40" s="55">
        <v>3</v>
      </c>
      <c r="J40" s="56"/>
      <c r="K40" s="71"/>
      <c r="L40" s="58"/>
      <c r="M40" s="56"/>
      <c r="N40" s="71">
        <v>18</v>
      </c>
      <c r="O40" s="58">
        <v>3</v>
      </c>
      <c r="P40" s="99"/>
      <c r="Q40" s="98"/>
      <c r="R40" s="58"/>
      <c r="S40" s="99"/>
      <c r="T40" s="98"/>
      <c r="U40" s="98"/>
      <c r="V40" s="97"/>
      <c r="W40" s="98"/>
      <c r="X40" s="58"/>
      <c r="Y40" s="99"/>
      <c r="Z40" s="98"/>
      <c r="AA40" s="58"/>
      <c r="AB40" s="108"/>
      <c r="AC40" s="108"/>
      <c r="AD40" s="108"/>
    </row>
    <row r="41" spans="1:30" s="79" customFormat="1">
      <c r="A41" s="52">
        <v>13</v>
      </c>
      <c r="B41" s="79" t="s">
        <v>116</v>
      </c>
      <c r="C41" s="113" t="s">
        <v>51</v>
      </c>
      <c r="D41" s="113" t="s">
        <v>51</v>
      </c>
      <c r="E41" s="113" t="s">
        <v>46</v>
      </c>
      <c r="F41" s="54">
        <v>18</v>
      </c>
      <c r="G41" s="54">
        <v>18</v>
      </c>
      <c r="H41" s="54">
        <f t="shared" si="3"/>
        <v>75</v>
      </c>
      <c r="I41" s="55">
        <v>3</v>
      </c>
      <c r="J41" s="56"/>
      <c r="K41" s="71"/>
      <c r="L41" s="58"/>
      <c r="M41" s="56"/>
      <c r="N41" s="71">
        <v>18</v>
      </c>
      <c r="O41" s="58">
        <v>3</v>
      </c>
      <c r="P41" s="99"/>
      <c r="Q41" s="98"/>
      <c r="R41" s="58"/>
      <c r="S41" s="99"/>
      <c r="T41" s="98"/>
      <c r="U41" s="98"/>
      <c r="V41" s="97"/>
      <c r="W41" s="98"/>
      <c r="X41" s="58"/>
      <c r="Y41" s="99"/>
      <c r="Z41" s="98"/>
      <c r="AA41" s="58"/>
      <c r="AB41" s="108"/>
      <c r="AC41" s="108"/>
      <c r="AD41" s="108"/>
    </row>
    <row r="42" spans="1:30" s="79" customFormat="1">
      <c r="A42" s="52">
        <v>14</v>
      </c>
      <c r="B42" s="114" t="s">
        <v>110</v>
      </c>
      <c r="C42" s="71" t="s">
        <v>51</v>
      </c>
      <c r="D42" s="71" t="s">
        <v>51</v>
      </c>
      <c r="E42" s="71" t="s">
        <v>52</v>
      </c>
      <c r="F42" s="54">
        <v>18</v>
      </c>
      <c r="G42" s="54">
        <v>0</v>
      </c>
      <c r="H42" s="54">
        <f t="shared" si="3"/>
        <v>75</v>
      </c>
      <c r="I42" s="55">
        <v>3</v>
      </c>
      <c r="J42" s="56"/>
      <c r="K42" s="71"/>
      <c r="L42" s="58"/>
      <c r="M42" s="56"/>
      <c r="N42" s="71"/>
      <c r="O42" s="58"/>
      <c r="P42" s="72"/>
      <c r="Q42" s="71"/>
      <c r="R42" s="58"/>
      <c r="S42" s="72">
        <v>18</v>
      </c>
      <c r="T42" s="71"/>
      <c r="U42" s="98">
        <v>3</v>
      </c>
      <c r="V42" s="56"/>
      <c r="W42" s="71"/>
      <c r="X42" s="58"/>
      <c r="Y42" s="72"/>
      <c r="Z42" s="71"/>
      <c r="AA42" s="58"/>
      <c r="AB42" s="108"/>
      <c r="AC42" s="108"/>
      <c r="AD42" s="108"/>
    </row>
    <row r="43" spans="1:30" s="79" customFormat="1">
      <c r="A43" s="52">
        <v>15</v>
      </c>
      <c r="B43" s="114" t="s">
        <v>111</v>
      </c>
      <c r="C43" s="71" t="s">
        <v>51</v>
      </c>
      <c r="D43" s="71" t="s">
        <v>51</v>
      </c>
      <c r="E43" s="71" t="s">
        <v>52</v>
      </c>
      <c r="F43" s="54">
        <v>18</v>
      </c>
      <c r="G43" s="54">
        <v>0</v>
      </c>
      <c r="H43" s="54">
        <f>25*I43</f>
        <v>100</v>
      </c>
      <c r="I43" s="55">
        <v>4</v>
      </c>
      <c r="J43" s="56"/>
      <c r="K43" s="71"/>
      <c r="L43" s="58"/>
      <c r="M43" s="56"/>
      <c r="N43" s="71"/>
      <c r="O43" s="58"/>
      <c r="P43" s="72"/>
      <c r="Q43" s="71"/>
      <c r="R43" s="58"/>
      <c r="S43" s="72"/>
      <c r="T43" s="71"/>
      <c r="U43" s="98"/>
      <c r="V43" s="56">
        <v>18</v>
      </c>
      <c r="W43" s="71"/>
      <c r="X43" s="58">
        <v>4</v>
      </c>
      <c r="Y43" s="72"/>
      <c r="Z43" s="71"/>
      <c r="AA43" s="58"/>
      <c r="AB43" s="108"/>
      <c r="AC43" s="108"/>
      <c r="AD43" s="108"/>
    </row>
    <row r="44" spans="1:30" s="79" customFormat="1" ht="16.5" thickBot="1">
      <c r="A44" s="52">
        <v>16</v>
      </c>
      <c r="B44" s="114" t="s">
        <v>137</v>
      </c>
      <c r="C44" s="71" t="s">
        <v>51</v>
      </c>
      <c r="D44" s="71" t="s">
        <v>51</v>
      </c>
      <c r="E44" s="71" t="s">
        <v>57</v>
      </c>
      <c r="F44" s="54">
        <v>9</v>
      </c>
      <c r="G44" s="54">
        <v>9</v>
      </c>
      <c r="H44" s="54">
        <f t="shared" si="3"/>
        <v>25</v>
      </c>
      <c r="I44" s="55">
        <v>1</v>
      </c>
      <c r="J44" s="115"/>
      <c r="K44" s="116"/>
      <c r="L44" s="117"/>
      <c r="M44" s="115"/>
      <c r="N44" s="116"/>
      <c r="O44" s="117"/>
      <c r="P44" s="72"/>
      <c r="Q44" s="71"/>
      <c r="R44" s="58"/>
      <c r="S44" s="72"/>
      <c r="T44" s="71"/>
      <c r="U44" s="98"/>
      <c r="V44" s="56"/>
      <c r="W44" s="71">
        <v>9</v>
      </c>
      <c r="X44" s="58">
        <v>1</v>
      </c>
      <c r="Y44" s="72"/>
      <c r="Z44" s="71"/>
      <c r="AA44" s="58"/>
      <c r="AB44" s="108"/>
      <c r="AC44" s="108"/>
      <c r="AD44" s="108"/>
    </row>
    <row r="45" spans="1:30" s="79" customFormat="1">
      <c r="A45" s="118" t="s">
        <v>136</v>
      </c>
      <c r="B45" s="119"/>
      <c r="C45" s="119"/>
      <c r="D45" s="119"/>
      <c r="E45" s="120"/>
      <c r="F45" s="103">
        <f>SUM(F46:F51)</f>
        <v>153</v>
      </c>
      <c r="G45" s="103">
        <f t="shared" ref="G45:AA45" si="4">SUM(G46:G51)</f>
        <v>65</v>
      </c>
      <c r="H45" s="103">
        <f t="shared" si="4"/>
        <v>650</v>
      </c>
      <c r="I45" s="104">
        <f t="shared" si="4"/>
        <v>26</v>
      </c>
      <c r="J45" s="121">
        <f t="shared" si="4"/>
        <v>27</v>
      </c>
      <c r="K45" s="122">
        <f t="shared" si="4"/>
        <v>27</v>
      </c>
      <c r="L45" s="122">
        <f t="shared" si="4"/>
        <v>10</v>
      </c>
      <c r="M45" s="122">
        <f t="shared" si="4"/>
        <v>45</v>
      </c>
      <c r="N45" s="122">
        <f t="shared" si="4"/>
        <v>18</v>
      </c>
      <c r="O45" s="122">
        <f t="shared" si="4"/>
        <v>11</v>
      </c>
      <c r="P45" s="103">
        <f t="shared" si="4"/>
        <v>16</v>
      </c>
      <c r="Q45" s="103">
        <f t="shared" si="4"/>
        <v>20</v>
      </c>
      <c r="R45" s="106">
        <f t="shared" si="4"/>
        <v>5</v>
      </c>
      <c r="S45" s="107">
        <f t="shared" si="4"/>
        <v>0</v>
      </c>
      <c r="T45" s="103">
        <f t="shared" si="4"/>
        <v>0</v>
      </c>
      <c r="U45" s="104">
        <f t="shared" si="4"/>
        <v>0</v>
      </c>
      <c r="V45" s="105">
        <f t="shared" si="4"/>
        <v>0</v>
      </c>
      <c r="W45" s="103">
        <f t="shared" si="4"/>
        <v>0</v>
      </c>
      <c r="X45" s="106">
        <f t="shared" si="4"/>
        <v>0</v>
      </c>
      <c r="Y45" s="107">
        <f t="shared" si="4"/>
        <v>0</v>
      </c>
      <c r="Z45" s="103">
        <f t="shared" si="4"/>
        <v>0</v>
      </c>
      <c r="AA45" s="106">
        <f t="shared" si="4"/>
        <v>0</v>
      </c>
      <c r="AB45" s="108"/>
      <c r="AC45" s="108"/>
      <c r="AD45" s="108"/>
    </row>
    <row r="46" spans="1:30" s="79" customFormat="1">
      <c r="A46" s="52">
        <v>16</v>
      </c>
      <c r="B46" s="123" t="s">
        <v>62</v>
      </c>
      <c r="C46" s="71" t="s">
        <v>51</v>
      </c>
      <c r="D46" s="71" t="s">
        <v>51</v>
      </c>
      <c r="E46" s="71" t="s">
        <v>108</v>
      </c>
      <c r="F46" s="54">
        <v>36</v>
      </c>
      <c r="G46" s="54">
        <v>18</v>
      </c>
      <c r="H46" s="55">
        <f t="shared" ref="H46:H51" si="5">25*I46</f>
        <v>150</v>
      </c>
      <c r="I46" s="55">
        <v>6</v>
      </c>
      <c r="J46" s="56">
        <v>18</v>
      </c>
      <c r="K46" s="124">
        <v>18</v>
      </c>
      <c r="L46" s="98">
        <v>6</v>
      </c>
      <c r="M46" s="56"/>
      <c r="N46" s="71"/>
      <c r="O46" s="98"/>
      <c r="P46" s="97"/>
      <c r="Q46" s="98"/>
      <c r="R46" s="58"/>
      <c r="S46" s="99"/>
      <c r="T46" s="98"/>
      <c r="U46" s="98"/>
      <c r="V46" s="97"/>
      <c r="W46" s="98"/>
      <c r="X46" s="58"/>
      <c r="Y46" s="99"/>
      <c r="Z46" s="98"/>
      <c r="AA46" s="58"/>
      <c r="AB46" s="108"/>
      <c r="AC46" s="108"/>
      <c r="AD46" s="108"/>
    </row>
    <row r="47" spans="1:30" s="79" customFormat="1">
      <c r="A47" s="52">
        <v>17</v>
      </c>
      <c r="B47" s="123" t="s">
        <v>63</v>
      </c>
      <c r="C47" s="71" t="s">
        <v>51</v>
      </c>
      <c r="D47" s="71" t="s">
        <v>51</v>
      </c>
      <c r="E47" s="71" t="s">
        <v>108</v>
      </c>
      <c r="F47" s="54">
        <v>27</v>
      </c>
      <c r="G47" s="125">
        <v>9</v>
      </c>
      <c r="H47" s="55">
        <f t="shared" si="5"/>
        <v>125</v>
      </c>
      <c r="I47" s="55">
        <v>5</v>
      </c>
      <c r="J47" s="56"/>
      <c r="K47" s="71"/>
      <c r="L47" s="98"/>
      <c r="M47" s="56">
        <v>18</v>
      </c>
      <c r="N47" s="71">
        <v>9</v>
      </c>
      <c r="O47" s="98">
        <v>5</v>
      </c>
      <c r="P47" s="97"/>
      <c r="Q47" s="98"/>
      <c r="R47" s="58"/>
      <c r="S47" s="99"/>
      <c r="T47" s="98"/>
      <c r="U47" s="98"/>
      <c r="V47" s="97"/>
      <c r="W47" s="98"/>
      <c r="X47" s="58"/>
      <c r="Y47" s="99"/>
      <c r="Z47" s="98"/>
      <c r="AA47" s="58"/>
      <c r="AB47" s="108"/>
      <c r="AC47" s="108"/>
      <c r="AD47" s="108"/>
    </row>
    <row r="48" spans="1:30" s="79" customFormat="1">
      <c r="A48" s="52">
        <v>18</v>
      </c>
      <c r="B48" s="126" t="s">
        <v>65</v>
      </c>
      <c r="C48" s="71" t="s">
        <v>51</v>
      </c>
      <c r="D48" s="71" t="s">
        <v>51</v>
      </c>
      <c r="E48" s="71" t="s">
        <v>108</v>
      </c>
      <c r="F48" s="54">
        <v>36</v>
      </c>
      <c r="G48" s="54">
        <v>20</v>
      </c>
      <c r="H48" s="55">
        <f t="shared" si="5"/>
        <v>125</v>
      </c>
      <c r="I48" s="55">
        <v>5</v>
      </c>
      <c r="J48" s="56"/>
      <c r="K48" s="71"/>
      <c r="L48" s="98"/>
      <c r="M48" s="56"/>
      <c r="N48" s="71"/>
      <c r="O48" s="98"/>
      <c r="P48" s="97">
        <v>16</v>
      </c>
      <c r="Q48" s="98">
        <v>20</v>
      </c>
      <c r="R48" s="58">
        <v>5</v>
      </c>
      <c r="S48" s="99"/>
      <c r="T48" s="98"/>
      <c r="U48" s="98"/>
      <c r="V48" s="97"/>
      <c r="W48" s="98"/>
      <c r="X48" s="58"/>
      <c r="Y48" s="99"/>
      <c r="Z48" s="98"/>
      <c r="AA48" s="58"/>
      <c r="AB48" s="108"/>
      <c r="AC48" s="108"/>
      <c r="AD48" s="108"/>
    </row>
    <row r="49" spans="1:30" s="79" customFormat="1">
      <c r="A49" s="52">
        <v>19</v>
      </c>
      <c r="B49" s="127" t="s">
        <v>117</v>
      </c>
      <c r="C49" s="71" t="s">
        <v>51</v>
      </c>
      <c r="D49" s="71" t="s">
        <v>51</v>
      </c>
      <c r="E49" s="71" t="s">
        <v>52</v>
      </c>
      <c r="F49" s="54">
        <v>9</v>
      </c>
      <c r="G49" s="54">
        <v>0</v>
      </c>
      <c r="H49" s="55">
        <f t="shared" si="5"/>
        <v>25</v>
      </c>
      <c r="I49" s="55">
        <v>1</v>
      </c>
      <c r="J49" s="56"/>
      <c r="K49" s="71"/>
      <c r="L49" s="98"/>
      <c r="M49" s="128">
        <v>9</v>
      </c>
      <c r="N49" s="129"/>
      <c r="O49" s="130">
        <v>1</v>
      </c>
      <c r="P49" s="97"/>
      <c r="Q49" s="98"/>
      <c r="R49" s="58"/>
      <c r="S49" s="99"/>
      <c r="T49" s="98"/>
      <c r="U49" s="98"/>
      <c r="V49" s="97"/>
      <c r="W49" s="98"/>
      <c r="X49" s="58"/>
      <c r="Y49" s="99"/>
      <c r="Z49" s="98"/>
      <c r="AA49" s="58"/>
      <c r="AB49" s="108"/>
      <c r="AC49" s="108"/>
      <c r="AD49" s="108"/>
    </row>
    <row r="50" spans="1:30" s="79" customFormat="1">
      <c r="A50" s="52">
        <v>20</v>
      </c>
      <c r="B50" s="127" t="s">
        <v>70</v>
      </c>
      <c r="C50" s="71" t="s">
        <v>51</v>
      </c>
      <c r="D50" s="71" t="s">
        <v>51</v>
      </c>
      <c r="E50" s="71" t="s">
        <v>52</v>
      </c>
      <c r="F50" s="54">
        <v>18</v>
      </c>
      <c r="G50" s="131">
        <v>9</v>
      </c>
      <c r="H50" s="55">
        <f t="shared" si="5"/>
        <v>100</v>
      </c>
      <c r="I50" s="132">
        <v>4</v>
      </c>
      <c r="J50" s="133">
        <v>9</v>
      </c>
      <c r="K50" s="124">
        <v>9</v>
      </c>
      <c r="L50" s="134">
        <v>4</v>
      </c>
      <c r="M50" s="133"/>
      <c r="N50" s="124"/>
      <c r="O50" s="134"/>
      <c r="P50" s="133"/>
      <c r="Q50" s="124"/>
      <c r="R50" s="135"/>
      <c r="S50" s="136"/>
      <c r="T50" s="124"/>
      <c r="U50" s="134"/>
      <c r="V50" s="137"/>
      <c r="W50" s="138"/>
      <c r="X50" s="139"/>
      <c r="Y50" s="140"/>
      <c r="Z50" s="138"/>
      <c r="AA50" s="139"/>
      <c r="AB50" s="108"/>
      <c r="AC50" s="108"/>
      <c r="AD50" s="108"/>
    </row>
    <row r="51" spans="1:30" s="79" customFormat="1" ht="16.5" thickBot="1">
      <c r="A51" s="52">
        <v>21</v>
      </c>
      <c r="B51" s="127" t="s">
        <v>71</v>
      </c>
      <c r="C51" s="71" t="s">
        <v>51</v>
      </c>
      <c r="D51" s="71" t="s">
        <v>51</v>
      </c>
      <c r="E51" s="71" t="s">
        <v>108</v>
      </c>
      <c r="F51" s="54">
        <v>27</v>
      </c>
      <c r="G51" s="125">
        <v>9</v>
      </c>
      <c r="H51" s="55">
        <f t="shared" si="5"/>
        <v>125</v>
      </c>
      <c r="I51" s="132">
        <v>5</v>
      </c>
      <c r="J51" s="56"/>
      <c r="K51" s="71"/>
      <c r="L51" s="98"/>
      <c r="M51" s="141">
        <v>18</v>
      </c>
      <c r="N51" s="142">
        <v>9</v>
      </c>
      <c r="O51" s="143">
        <v>5</v>
      </c>
      <c r="P51" s="56"/>
      <c r="Q51" s="71"/>
      <c r="R51" s="58"/>
      <c r="S51" s="72"/>
      <c r="T51" s="71"/>
      <c r="U51" s="134"/>
      <c r="V51" s="137"/>
      <c r="W51" s="138"/>
      <c r="X51" s="139"/>
      <c r="Y51" s="140"/>
      <c r="Z51" s="138"/>
      <c r="AA51" s="139"/>
      <c r="AB51" s="108"/>
      <c r="AC51" s="108"/>
      <c r="AD51" s="108"/>
    </row>
    <row r="52" spans="1:30" s="79" customFormat="1">
      <c r="A52" s="73" t="s">
        <v>127</v>
      </c>
      <c r="B52" s="73"/>
      <c r="C52" s="73"/>
      <c r="D52" s="73"/>
      <c r="E52" s="73"/>
      <c r="F52" s="74">
        <f>SUM(F76)</f>
        <v>519</v>
      </c>
      <c r="G52" s="74">
        <f>SUM(G76)</f>
        <v>387</v>
      </c>
      <c r="H52" s="74">
        <f t="shared" ref="H52:AA52" si="6">SUM(H76)</f>
        <v>1825</v>
      </c>
      <c r="I52" s="75">
        <f t="shared" si="6"/>
        <v>73</v>
      </c>
      <c r="J52" s="76">
        <f t="shared" si="6"/>
        <v>0</v>
      </c>
      <c r="K52" s="74">
        <f t="shared" si="6"/>
        <v>0</v>
      </c>
      <c r="L52" s="75">
        <f t="shared" si="6"/>
        <v>0</v>
      </c>
      <c r="M52" s="144">
        <f t="shared" si="6"/>
        <v>0</v>
      </c>
      <c r="N52" s="145">
        <f t="shared" si="6"/>
        <v>0</v>
      </c>
      <c r="O52" s="146">
        <f t="shared" si="6"/>
        <v>0</v>
      </c>
      <c r="P52" s="78">
        <f t="shared" si="6"/>
        <v>48</v>
      </c>
      <c r="Q52" s="74">
        <f t="shared" si="6"/>
        <v>93</v>
      </c>
      <c r="R52" s="77">
        <f t="shared" si="6"/>
        <v>19</v>
      </c>
      <c r="S52" s="78">
        <f t="shared" si="6"/>
        <v>18</v>
      </c>
      <c r="T52" s="74">
        <f t="shared" si="6"/>
        <v>96</v>
      </c>
      <c r="U52" s="75">
        <f t="shared" si="6"/>
        <v>17</v>
      </c>
      <c r="V52" s="76">
        <f t="shared" si="6"/>
        <v>30</v>
      </c>
      <c r="W52" s="74">
        <f t="shared" si="6"/>
        <v>96</v>
      </c>
      <c r="X52" s="77">
        <f t="shared" si="6"/>
        <v>15</v>
      </c>
      <c r="Y52" s="78">
        <f t="shared" si="6"/>
        <v>18</v>
      </c>
      <c r="Z52" s="74">
        <f t="shared" si="6"/>
        <v>120</v>
      </c>
      <c r="AA52" s="77">
        <f t="shared" si="6"/>
        <v>22</v>
      </c>
      <c r="AB52" s="108"/>
      <c r="AC52" s="108"/>
      <c r="AD52" s="108"/>
    </row>
    <row r="53" spans="1:30" s="79" customFormat="1">
      <c r="A53" s="255" t="s">
        <v>112</v>
      </c>
      <c r="B53" s="256"/>
      <c r="C53" s="147">
        <f>SUM(C54:C75)</f>
        <v>0</v>
      </c>
      <c r="D53" s="147">
        <f>SUM(D54:D75)</f>
        <v>0</v>
      </c>
      <c r="E53" s="147">
        <f>SUM(E54:E75)</f>
        <v>0</v>
      </c>
      <c r="F53" s="147">
        <f>SUM(F54:F75)</f>
        <v>522</v>
      </c>
      <c r="G53" s="147">
        <f t="shared" ref="G53:AA53" si="7">SUM(G54:G75)</f>
        <v>390</v>
      </c>
      <c r="H53" s="147">
        <f t="shared" si="7"/>
        <v>1825</v>
      </c>
      <c r="I53" s="147">
        <f t="shared" si="7"/>
        <v>73</v>
      </c>
      <c r="J53" s="148">
        <f t="shared" si="7"/>
        <v>0</v>
      </c>
      <c r="K53" s="147">
        <f t="shared" si="7"/>
        <v>0</v>
      </c>
      <c r="L53" s="147">
        <f t="shared" si="7"/>
        <v>0</v>
      </c>
      <c r="M53" s="148">
        <f t="shared" si="7"/>
        <v>0</v>
      </c>
      <c r="N53" s="147">
        <f t="shared" si="7"/>
        <v>0</v>
      </c>
      <c r="O53" s="149">
        <f t="shared" si="7"/>
        <v>0</v>
      </c>
      <c r="P53" s="150">
        <f t="shared" si="7"/>
        <v>48</v>
      </c>
      <c r="Q53" s="147">
        <f t="shared" si="7"/>
        <v>81</v>
      </c>
      <c r="R53" s="149">
        <f t="shared" si="7"/>
        <v>19</v>
      </c>
      <c r="S53" s="150">
        <f t="shared" si="7"/>
        <v>36</v>
      </c>
      <c r="T53" s="147">
        <f t="shared" si="7"/>
        <v>87</v>
      </c>
      <c r="U53" s="147">
        <f t="shared" si="7"/>
        <v>17</v>
      </c>
      <c r="V53" s="148">
        <f t="shared" si="7"/>
        <v>36</v>
      </c>
      <c r="W53" s="147">
        <f t="shared" si="7"/>
        <v>96</v>
      </c>
      <c r="X53" s="149">
        <f t="shared" si="7"/>
        <v>15</v>
      </c>
      <c r="Y53" s="150">
        <f t="shared" si="7"/>
        <v>18</v>
      </c>
      <c r="Z53" s="147">
        <f t="shared" si="7"/>
        <v>126</v>
      </c>
      <c r="AA53" s="149">
        <f t="shared" si="7"/>
        <v>22</v>
      </c>
      <c r="AB53" s="108"/>
      <c r="AC53" s="108"/>
      <c r="AD53" s="108"/>
    </row>
    <row r="54" spans="1:30" s="79" customFormat="1">
      <c r="A54" s="52">
        <v>22</v>
      </c>
      <c r="B54" s="114" t="s">
        <v>97</v>
      </c>
      <c r="C54" s="124" t="s">
        <v>118</v>
      </c>
      <c r="D54" s="124" t="s">
        <v>51</v>
      </c>
      <c r="E54" s="71" t="s">
        <v>108</v>
      </c>
      <c r="F54" s="54">
        <v>36</v>
      </c>
      <c r="G54" s="54">
        <v>18</v>
      </c>
      <c r="H54" s="55">
        <f>25*I54</f>
        <v>150</v>
      </c>
      <c r="I54" s="55">
        <v>6</v>
      </c>
      <c r="J54" s="67"/>
      <c r="K54" s="68"/>
      <c r="L54" s="151"/>
      <c r="M54" s="67"/>
      <c r="N54" s="68"/>
      <c r="O54" s="69"/>
      <c r="P54" s="72">
        <v>18</v>
      </c>
      <c r="Q54" s="71">
        <v>18</v>
      </c>
      <c r="R54" s="58">
        <v>6</v>
      </c>
      <c r="S54" s="72"/>
      <c r="T54" s="71"/>
      <c r="U54" s="98"/>
      <c r="V54" s="56"/>
      <c r="W54" s="71"/>
      <c r="X54" s="58"/>
      <c r="Y54" s="72"/>
      <c r="Z54" s="71"/>
      <c r="AA54" s="58"/>
      <c r="AB54" s="108"/>
      <c r="AC54" s="108"/>
      <c r="AD54" s="108"/>
    </row>
    <row r="55" spans="1:30" s="79" customFormat="1">
      <c r="A55" s="52">
        <v>23</v>
      </c>
      <c r="B55" s="114" t="s">
        <v>72</v>
      </c>
      <c r="C55" s="124" t="s">
        <v>118</v>
      </c>
      <c r="D55" s="124" t="s">
        <v>51</v>
      </c>
      <c r="E55" s="71" t="s">
        <v>52</v>
      </c>
      <c r="F55" s="54">
        <v>18</v>
      </c>
      <c r="G55" s="54">
        <v>0</v>
      </c>
      <c r="H55" s="55">
        <f t="shared" ref="H55:H75" si="8">25*I55</f>
        <v>75</v>
      </c>
      <c r="I55" s="55">
        <v>3</v>
      </c>
      <c r="J55" s="67"/>
      <c r="K55" s="68"/>
      <c r="L55" s="151"/>
      <c r="M55" s="67"/>
      <c r="N55" s="68"/>
      <c r="O55" s="69"/>
      <c r="P55" s="72"/>
      <c r="Q55" s="71"/>
      <c r="R55" s="58"/>
      <c r="S55" s="72">
        <v>18</v>
      </c>
      <c r="T55" s="71"/>
      <c r="U55" s="98">
        <v>3</v>
      </c>
      <c r="V55" s="56"/>
      <c r="W55" s="71"/>
      <c r="X55" s="58"/>
      <c r="Y55" s="72"/>
      <c r="Z55" s="71"/>
      <c r="AA55" s="58"/>
      <c r="AB55" s="108"/>
      <c r="AC55" s="108"/>
      <c r="AD55" s="108"/>
    </row>
    <row r="56" spans="1:30" s="79" customFormat="1">
      <c r="A56" s="52">
        <v>24</v>
      </c>
      <c r="B56" s="114" t="s">
        <v>98</v>
      </c>
      <c r="C56" s="124" t="s">
        <v>118</v>
      </c>
      <c r="D56" s="124" t="s">
        <v>51</v>
      </c>
      <c r="E56" s="71" t="s">
        <v>53</v>
      </c>
      <c r="F56" s="54">
        <v>18</v>
      </c>
      <c r="G56" s="54">
        <v>18</v>
      </c>
      <c r="H56" s="55">
        <f t="shared" si="8"/>
        <v>100</v>
      </c>
      <c r="I56" s="55">
        <v>4</v>
      </c>
      <c r="J56" s="67"/>
      <c r="K56" s="68"/>
      <c r="L56" s="151"/>
      <c r="M56" s="67"/>
      <c r="N56" s="68"/>
      <c r="O56" s="69"/>
      <c r="P56" s="72"/>
      <c r="Q56" s="71">
        <v>18</v>
      </c>
      <c r="R56" s="58">
        <v>4</v>
      </c>
      <c r="S56" s="72"/>
      <c r="T56" s="71"/>
      <c r="U56" s="98"/>
      <c r="V56" s="56"/>
      <c r="W56" s="71"/>
      <c r="X56" s="58"/>
      <c r="Y56" s="72"/>
      <c r="Z56" s="71"/>
      <c r="AA56" s="58"/>
      <c r="AB56" s="108"/>
      <c r="AC56" s="108"/>
      <c r="AD56" s="108"/>
    </row>
    <row r="57" spans="1:30" s="79" customFormat="1">
      <c r="A57" s="52">
        <v>25</v>
      </c>
      <c r="B57" s="114" t="s">
        <v>99</v>
      </c>
      <c r="C57" s="124" t="s">
        <v>118</v>
      </c>
      <c r="D57" s="124" t="s">
        <v>51</v>
      </c>
      <c r="E57" s="71" t="s">
        <v>52</v>
      </c>
      <c r="F57" s="54">
        <v>18</v>
      </c>
      <c r="G57" s="54">
        <v>0</v>
      </c>
      <c r="H57" s="55">
        <f t="shared" si="8"/>
        <v>50</v>
      </c>
      <c r="I57" s="55">
        <v>2</v>
      </c>
      <c r="J57" s="67"/>
      <c r="K57" s="68"/>
      <c r="L57" s="151"/>
      <c r="M57" s="67"/>
      <c r="N57" s="68"/>
      <c r="O57" s="69"/>
      <c r="P57" s="72"/>
      <c r="Q57" s="71"/>
      <c r="R57" s="58"/>
      <c r="S57" s="72"/>
      <c r="T57" s="71"/>
      <c r="U57" s="98"/>
      <c r="V57" s="56">
        <v>18</v>
      </c>
      <c r="W57" s="71"/>
      <c r="X57" s="58">
        <v>2</v>
      </c>
      <c r="Y57" s="72"/>
      <c r="Z57" s="71"/>
      <c r="AA57" s="58"/>
      <c r="AB57" s="108"/>
      <c r="AC57" s="108"/>
      <c r="AD57" s="108"/>
    </row>
    <row r="58" spans="1:30" s="79" customFormat="1">
      <c r="A58" s="52">
        <v>26</v>
      </c>
      <c r="B58" s="114" t="s">
        <v>100</v>
      </c>
      <c r="C58" s="124" t="s">
        <v>118</v>
      </c>
      <c r="D58" s="124" t="s">
        <v>51</v>
      </c>
      <c r="E58" s="71" t="s">
        <v>53</v>
      </c>
      <c r="F58" s="54">
        <v>18</v>
      </c>
      <c r="G58" s="54">
        <v>18</v>
      </c>
      <c r="H58" s="55">
        <f t="shared" si="8"/>
        <v>75</v>
      </c>
      <c r="I58" s="55">
        <v>3</v>
      </c>
      <c r="J58" s="67"/>
      <c r="K58" s="68"/>
      <c r="L58" s="151"/>
      <c r="M58" s="67"/>
      <c r="N58" s="68"/>
      <c r="O58" s="69"/>
      <c r="P58" s="72"/>
      <c r="Q58" s="71"/>
      <c r="R58" s="58"/>
      <c r="S58" s="72"/>
      <c r="T58" s="71"/>
      <c r="U58" s="98"/>
      <c r="V58" s="56"/>
      <c r="W58" s="71">
        <v>18</v>
      </c>
      <c r="X58" s="58">
        <v>3</v>
      </c>
      <c r="Y58" s="72"/>
      <c r="Z58" s="71"/>
      <c r="AA58" s="58"/>
      <c r="AB58" s="108"/>
      <c r="AC58" s="108"/>
      <c r="AD58" s="108"/>
    </row>
    <row r="59" spans="1:30" s="79" customFormat="1">
      <c r="A59" s="52">
        <v>27</v>
      </c>
      <c r="B59" s="114" t="s">
        <v>101</v>
      </c>
      <c r="C59" s="124" t="s">
        <v>118</v>
      </c>
      <c r="D59" s="124" t="s">
        <v>51</v>
      </c>
      <c r="E59" s="71" t="s">
        <v>52</v>
      </c>
      <c r="F59" s="54">
        <v>18</v>
      </c>
      <c r="G59" s="54">
        <v>0</v>
      </c>
      <c r="H59" s="55">
        <f t="shared" si="8"/>
        <v>50</v>
      </c>
      <c r="I59" s="55">
        <v>2</v>
      </c>
      <c r="J59" s="67"/>
      <c r="K59" s="68"/>
      <c r="L59" s="69"/>
      <c r="M59" s="232"/>
      <c r="N59" s="233"/>
      <c r="O59" s="234"/>
      <c r="P59" s="56"/>
      <c r="Q59" s="71"/>
      <c r="R59" s="58"/>
      <c r="S59" s="72"/>
      <c r="T59" s="71"/>
      <c r="U59" s="98"/>
      <c r="V59" s="56">
        <v>18</v>
      </c>
      <c r="W59" s="71"/>
      <c r="X59" s="58">
        <v>2</v>
      </c>
      <c r="Y59" s="72"/>
      <c r="Z59" s="71"/>
      <c r="AA59" s="58"/>
      <c r="AB59" s="108"/>
      <c r="AC59" s="108"/>
      <c r="AD59" s="108"/>
    </row>
    <row r="60" spans="1:30" s="79" customFormat="1">
      <c r="A60" s="52">
        <v>28</v>
      </c>
      <c r="B60" s="114" t="s">
        <v>102</v>
      </c>
      <c r="C60" s="124" t="s">
        <v>118</v>
      </c>
      <c r="D60" s="124" t="s">
        <v>51</v>
      </c>
      <c r="E60" s="71" t="s">
        <v>52</v>
      </c>
      <c r="F60" s="54">
        <v>12</v>
      </c>
      <c r="G60" s="54">
        <v>0</v>
      </c>
      <c r="H60" s="55">
        <f t="shared" si="8"/>
        <v>75</v>
      </c>
      <c r="I60" s="55">
        <v>3</v>
      </c>
      <c r="J60" s="67"/>
      <c r="K60" s="68"/>
      <c r="L60" s="69"/>
      <c r="M60" s="152"/>
      <c r="N60" s="68"/>
      <c r="O60" s="151"/>
      <c r="P60" s="56"/>
      <c r="Q60" s="71"/>
      <c r="R60" s="58"/>
      <c r="S60" s="153"/>
      <c r="T60" s="154"/>
      <c r="U60" s="155"/>
      <c r="V60" s="56"/>
      <c r="W60" s="71"/>
      <c r="X60" s="58"/>
      <c r="Y60" s="72">
        <v>18</v>
      </c>
      <c r="Z60" s="71"/>
      <c r="AA60" s="58">
        <v>3</v>
      </c>
      <c r="AB60" s="108"/>
      <c r="AC60" s="108"/>
      <c r="AD60" s="108"/>
    </row>
    <row r="61" spans="1:30" s="79" customFormat="1">
      <c r="A61" s="52">
        <v>29</v>
      </c>
      <c r="B61" s="114" t="s">
        <v>103</v>
      </c>
      <c r="C61" s="124" t="s">
        <v>118</v>
      </c>
      <c r="D61" s="124" t="s">
        <v>51</v>
      </c>
      <c r="E61" s="71" t="s">
        <v>53</v>
      </c>
      <c r="F61" s="54">
        <v>18</v>
      </c>
      <c r="G61" s="54">
        <v>18</v>
      </c>
      <c r="H61" s="55">
        <f t="shared" si="8"/>
        <v>75</v>
      </c>
      <c r="I61" s="55">
        <v>3</v>
      </c>
      <c r="J61" s="67"/>
      <c r="K61" s="68"/>
      <c r="L61" s="69"/>
      <c r="M61" s="152"/>
      <c r="N61" s="68"/>
      <c r="O61" s="151"/>
      <c r="P61" s="56"/>
      <c r="Q61" s="71"/>
      <c r="R61" s="58"/>
      <c r="S61" s="72"/>
      <c r="T61" s="71"/>
      <c r="U61" s="98"/>
      <c r="V61" s="56"/>
      <c r="W61" s="71"/>
      <c r="X61" s="58"/>
      <c r="Y61" s="72"/>
      <c r="Z61" s="71">
        <v>18</v>
      </c>
      <c r="AA61" s="58">
        <v>3</v>
      </c>
      <c r="AB61" s="108"/>
      <c r="AC61" s="108"/>
      <c r="AD61" s="108"/>
    </row>
    <row r="62" spans="1:30" s="79" customFormat="1">
      <c r="A62" s="52">
        <v>30</v>
      </c>
      <c r="B62" s="114" t="s">
        <v>89</v>
      </c>
      <c r="C62" s="124" t="s">
        <v>118</v>
      </c>
      <c r="D62" s="124" t="s">
        <v>51</v>
      </c>
      <c r="E62" s="71" t="s">
        <v>53</v>
      </c>
      <c r="F62" s="54">
        <v>12</v>
      </c>
      <c r="G62" s="54">
        <v>12</v>
      </c>
      <c r="H62" s="55">
        <f t="shared" si="8"/>
        <v>75</v>
      </c>
      <c r="I62" s="55">
        <v>3</v>
      </c>
      <c r="J62" s="67"/>
      <c r="K62" s="68"/>
      <c r="L62" s="69"/>
      <c r="M62" s="152"/>
      <c r="N62" s="68"/>
      <c r="O62" s="151"/>
      <c r="P62" s="56"/>
      <c r="Q62" s="71"/>
      <c r="R62" s="58"/>
      <c r="S62" s="72"/>
      <c r="T62" s="71"/>
      <c r="U62" s="98"/>
      <c r="V62" s="56"/>
      <c r="W62" s="71"/>
      <c r="X62" s="58"/>
      <c r="Y62" s="72"/>
      <c r="Z62" s="71">
        <v>12</v>
      </c>
      <c r="AA62" s="58">
        <v>3</v>
      </c>
      <c r="AB62" s="108"/>
      <c r="AC62" s="108"/>
      <c r="AD62" s="108"/>
    </row>
    <row r="63" spans="1:30" s="79" customFormat="1">
      <c r="A63" s="52">
        <v>31</v>
      </c>
      <c r="B63" s="114" t="s">
        <v>104</v>
      </c>
      <c r="C63" s="124" t="s">
        <v>118</v>
      </c>
      <c r="D63" s="124" t="s">
        <v>51</v>
      </c>
      <c r="E63" s="71" t="s">
        <v>53</v>
      </c>
      <c r="F63" s="54">
        <v>18</v>
      </c>
      <c r="G63" s="54">
        <v>18</v>
      </c>
      <c r="H63" s="55">
        <f t="shared" si="8"/>
        <v>75</v>
      </c>
      <c r="I63" s="55">
        <v>3</v>
      </c>
      <c r="J63" s="67"/>
      <c r="K63" s="68"/>
      <c r="L63" s="69"/>
      <c r="M63" s="152"/>
      <c r="N63" s="68"/>
      <c r="O63" s="151"/>
      <c r="P63" s="56"/>
      <c r="Q63" s="71"/>
      <c r="R63" s="58"/>
      <c r="S63" s="72"/>
      <c r="T63" s="71">
        <v>18</v>
      </c>
      <c r="U63" s="98">
        <v>3</v>
      </c>
      <c r="V63" s="56"/>
      <c r="W63" s="71"/>
      <c r="X63" s="58"/>
      <c r="Y63" s="72"/>
      <c r="Z63" s="71"/>
      <c r="AA63" s="58"/>
      <c r="AB63" s="108"/>
      <c r="AC63" s="108"/>
      <c r="AD63" s="108"/>
    </row>
    <row r="64" spans="1:30" s="79" customFormat="1">
      <c r="A64" s="52">
        <v>32</v>
      </c>
      <c r="B64" s="114" t="s">
        <v>105</v>
      </c>
      <c r="C64" s="124" t="s">
        <v>118</v>
      </c>
      <c r="D64" s="124" t="s">
        <v>51</v>
      </c>
      <c r="E64" s="71" t="s">
        <v>53</v>
      </c>
      <c r="F64" s="54">
        <v>18</v>
      </c>
      <c r="G64" s="54">
        <v>18</v>
      </c>
      <c r="H64" s="55">
        <f t="shared" si="8"/>
        <v>75</v>
      </c>
      <c r="I64" s="55">
        <v>3</v>
      </c>
      <c r="J64" s="67"/>
      <c r="K64" s="68"/>
      <c r="L64" s="69"/>
      <c r="M64" s="152"/>
      <c r="N64" s="68"/>
      <c r="O64" s="151"/>
      <c r="P64" s="56"/>
      <c r="Q64" s="71"/>
      <c r="R64" s="58"/>
      <c r="S64" s="72"/>
      <c r="T64" s="71"/>
      <c r="U64" s="98"/>
      <c r="V64" s="56"/>
      <c r="W64" s="71"/>
      <c r="X64" s="58"/>
      <c r="Y64" s="72"/>
      <c r="Z64" s="71">
        <v>18</v>
      </c>
      <c r="AA64" s="58">
        <v>3</v>
      </c>
      <c r="AB64" s="108"/>
      <c r="AC64" s="108"/>
      <c r="AD64" s="108"/>
    </row>
    <row r="65" spans="1:30" s="79" customFormat="1">
      <c r="A65" s="52">
        <v>33</v>
      </c>
      <c r="B65" s="114" t="s">
        <v>106</v>
      </c>
      <c r="C65" s="124" t="s">
        <v>118</v>
      </c>
      <c r="D65" s="124" t="s">
        <v>51</v>
      </c>
      <c r="E65" s="71" t="s">
        <v>53</v>
      </c>
      <c r="F65" s="54">
        <v>18</v>
      </c>
      <c r="G65" s="54">
        <v>18</v>
      </c>
      <c r="H65" s="55">
        <f t="shared" si="8"/>
        <v>75</v>
      </c>
      <c r="I65" s="55">
        <v>3</v>
      </c>
      <c r="J65" s="67"/>
      <c r="K65" s="68"/>
      <c r="L65" s="69"/>
      <c r="M65" s="152"/>
      <c r="N65" s="68"/>
      <c r="O65" s="151"/>
      <c r="P65" s="56"/>
      <c r="Q65" s="71"/>
      <c r="R65" s="58"/>
      <c r="S65" s="72"/>
      <c r="T65" s="71"/>
      <c r="U65" s="98"/>
      <c r="V65" s="56"/>
      <c r="W65" s="71"/>
      <c r="X65" s="58"/>
      <c r="Y65" s="72"/>
      <c r="Z65" s="71">
        <v>18</v>
      </c>
      <c r="AA65" s="58">
        <v>3</v>
      </c>
      <c r="AB65" s="108"/>
      <c r="AC65" s="108"/>
      <c r="AD65" s="108"/>
    </row>
    <row r="66" spans="1:30" s="79" customFormat="1">
      <c r="A66" s="52">
        <v>34</v>
      </c>
      <c r="B66" s="123" t="s">
        <v>107</v>
      </c>
      <c r="C66" s="124" t="s">
        <v>118</v>
      </c>
      <c r="D66" s="124" t="s">
        <v>51</v>
      </c>
      <c r="E66" s="71" t="s">
        <v>57</v>
      </c>
      <c r="F66" s="54">
        <v>15</v>
      </c>
      <c r="G66" s="54">
        <v>15</v>
      </c>
      <c r="H66" s="55">
        <f t="shared" si="8"/>
        <v>75</v>
      </c>
      <c r="I66" s="55">
        <v>3</v>
      </c>
      <c r="J66" s="67"/>
      <c r="K66" s="68"/>
      <c r="L66" s="69"/>
      <c r="M66" s="152"/>
      <c r="N66" s="68"/>
      <c r="O66" s="151"/>
      <c r="P66" s="56"/>
      <c r="Q66" s="71">
        <v>15</v>
      </c>
      <c r="R66" s="58">
        <v>3</v>
      </c>
      <c r="S66" s="72"/>
      <c r="T66" s="71"/>
      <c r="U66" s="98"/>
      <c r="V66" s="56"/>
      <c r="W66" s="71"/>
      <c r="X66" s="58"/>
      <c r="Y66" s="72"/>
      <c r="Z66" s="71"/>
      <c r="AA66" s="58"/>
      <c r="AB66" s="108"/>
      <c r="AC66" s="108"/>
      <c r="AD66" s="108"/>
    </row>
    <row r="67" spans="1:30" s="79" customFormat="1">
      <c r="A67" s="52">
        <v>35</v>
      </c>
      <c r="B67" s="123" t="s">
        <v>78</v>
      </c>
      <c r="C67" s="124" t="s">
        <v>118</v>
      </c>
      <c r="D67" s="124" t="s">
        <v>51</v>
      </c>
      <c r="E67" s="124" t="s">
        <v>108</v>
      </c>
      <c r="F67" s="54">
        <v>27</v>
      </c>
      <c r="G67" s="222">
        <v>9</v>
      </c>
      <c r="H67" s="55">
        <f t="shared" si="8"/>
        <v>125</v>
      </c>
      <c r="I67" s="55">
        <v>5</v>
      </c>
      <c r="J67" s="133"/>
      <c r="K67" s="124"/>
      <c r="L67" s="135"/>
      <c r="M67" s="136"/>
      <c r="N67" s="124"/>
      <c r="O67" s="134"/>
      <c r="P67" s="133"/>
      <c r="Q67" s="124"/>
      <c r="R67" s="135"/>
      <c r="S67" s="136">
        <v>18</v>
      </c>
      <c r="T67" s="124">
        <v>9</v>
      </c>
      <c r="U67" s="134">
        <v>5</v>
      </c>
      <c r="V67" s="133"/>
      <c r="W67" s="124"/>
      <c r="X67" s="135"/>
      <c r="Y67" s="136"/>
      <c r="Z67" s="124"/>
      <c r="AA67" s="135"/>
      <c r="AB67" s="108"/>
      <c r="AC67" s="108"/>
      <c r="AD67" s="108"/>
    </row>
    <row r="68" spans="1:30" s="79" customFormat="1">
      <c r="A68" s="52">
        <v>36</v>
      </c>
      <c r="B68" s="123" t="s">
        <v>73</v>
      </c>
      <c r="C68" s="124" t="s">
        <v>118</v>
      </c>
      <c r="D68" s="124" t="s">
        <v>51</v>
      </c>
      <c r="E68" s="124" t="s">
        <v>108</v>
      </c>
      <c r="F68" s="54">
        <v>60</v>
      </c>
      <c r="G68" s="222">
        <v>30</v>
      </c>
      <c r="H68" s="55">
        <f t="shared" si="8"/>
        <v>150</v>
      </c>
      <c r="I68" s="55">
        <v>6</v>
      </c>
      <c r="J68" s="133"/>
      <c r="K68" s="124"/>
      <c r="L68" s="135"/>
      <c r="M68" s="136"/>
      <c r="N68" s="124"/>
      <c r="O68" s="134"/>
      <c r="P68" s="133">
        <v>30</v>
      </c>
      <c r="Q68" s="124">
        <v>30</v>
      </c>
      <c r="R68" s="135">
        <v>6</v>
      </c>
      <c r="S68" s="136"/>
      <c r="T68" s="124"/>
      <c r="U68" s="134"/>
      <c r="V68" s="133"/>
      <c r="W68" s="124"/>
      <c r="X68" s="135"/>
      <c r="Y68" s="136"/>
      <c r="Z68" s="124"/>
      <c r="AA68" s="135"/>
      <c r="AB68" s="108"/>
      <c r="AC68" s="108"/>
      <c r="AD68" s="108"/>
    </row>
    <row r="69" spans="1:30" s="79" customFormat="1" ht="13.5" customHeight="1">
      <c r="A69" s="52">
        <v>37</v>
      </c>
      <c r="B69" s="123" t="s">
        <v>121</v>
      </c>
      <c r="C69" s="124" t="s">
        <v>118</v>
      </c>
      <c r="D69" s="124" t="s">
        <v>51</v>
      </c>
      <c r="E69" s="124" t="s">
        <v>57</v>
      </c>
      <c r="F69" s="54">
        <v>30</v>
      </c>
      <c r="G69" s="54">
        <v>30</v>
      </c>
      <c r="H69" s="55">
        <f t="shared" si="8"/>
        <v>75</v>
      </c>
      <c r="I69" s="55">
        <v>3</v>
      </c>
      <c r="J69" s="133"/>
      <c r="K69" s="124"/>
      <c r="L69" s="135"/>
      <c r="M69" s="136"/>
      <c r="N69" s="124"/>
      <c r="O69" s="134"/>
      <c r="P69" s="133"/>
      <c r="Q69" s="124"/>
      <c r="R69" s="135"/>
      <c r="S69" s="136"/>
      <c r="T69" s="124">
        <v>30</v>
      </c>
      <c r="U69" s="134">
        <v>3</v>
      </c>
      <c r="V69" s="133"/>
      <c r="W69" s="124"/>
      <c r="X69" s="135"/>
      <c r="Y69" s="136"/>
      <c r="Z69" s="124"/>
      <c r="AA69" s="135"/>
      <c r="AB69" s="108"/>
      <c r="AC69" s="108"/>
      <c r="AD69" s="108"/>
    </row>
    <row r="70" spans="1:30" s="79" customFormat="1" ht="13.5" customHeight="1">
      <c r="A70" s="52">
        <v>38</v>
      </c>
      <c r="B70" s="123" t="s">
        <v>122</v>
      </c>
      <c r="C70" s="124" t="s">
        <v>118</v>
      </c>
      <c r="D70" s="124" t="s">
        <v>51</v>
      </c>
      <c r="E70" s="124" t="s">
        <v>57</v>
      </c>
      <c r="F70" s="54">
        <v>30</v>
      </c>
      <c r="G70" s="54">
        <v>30</v>
      </c>
      <c r="H70" s="55">
        <f t="shared" si="8"/>
        <v>75</v>
      </c>
      <c r="I70" s="55">
        <v>3</v>
      </c>
      <c r="J70" s="133"/>
      <c r="K70" s="124"/>
      <c r="L70" s="135"/>
      <c r="M70" s="136"/>
      <c r="N70" s="124"/>
      <c r="O70" s="134"/>
      <c r="P70" s="133"/>
      <c r="Q70" s="124"/>
      <c r="R70" s="135"/>
      <c r="S70" s="136"/>
      <c r="T70" s="124"/>
      <c r="U70" s="134"/>
      <c r="V70" s="133"/>
      <c r="W70" s="124">
        <v>30</v>
      </c>
      <c r="X70" s="135">
        <v>3</v>
      </c>
      <c r="Y70" s="136"/>
      <c r="Z70" s="124"/>
      <c r="AA70" s="135"/>
      <c r="AB70" s="108"/>
      <c r="AC70" s="108"/>
      <c r="AD70" s="108"/>
    </row>
    <row r="71" spans="1:30" s="79" customFormat="1" ht="13.5" customHeight="1">
      <c r="A71" s="52">
        <v>39</v>
      </c>
      <c r="B71" s="123" t="s">
        <v>74</v>
      </c>
      <c r="C71" s="124" t="s">
        <v>118</v>
      </c>
      <c r="D71" s="124" t="s">
        <v>51</v>
      </c>
      <c r="E71" s="124" t="s">
        <v>57</v>
      </c>
      <c r="F71" s="54">
        <v>30</v>
      </c>
      <c r="G71" s="54">
        <v>30</v>
      </c>
      <c r="H71" s="55">
        <f t="shared" si="8"/>
        <v>75</v>
      </c>
      <c r="I71" s="55">
        <v>3</v>
      </c>
      <c r="J71" s="133"/>
      <c r="K71" s="124"/>
      <c r="L71" s="135"/>
      <c r="M71" s="136"/>
      <c r="N71" s="124"/>
      <c r="O71" s="134"/>
      <c r="P71" s="133"/>
      <c r="Q71" s="124"/>
      <c r="R71" s="135"/>
      <c r="S71" s="136"/>
      <c r="T71" s="124"/>
      <c r="U71" s="134"/>
      <c r="V71" s="133"/>
      <c r="W71" s="124"/>
      <c r="X71" s="135"/>
      <c r="Y71" s="136"/>
      <c r="Z71" s="124">
        <v>30</v>
      </c>
      <c r="AA71" s="135">
        <v>3</v>
      </c>
      <c r="AB71" s="108"/>
      <c r="AC71" s="108"/>
      <c r="AD71" s="108"/>
    </row>
    <row r="72" spans="1:30" s="79" customFormat="1">
      <c r="A72" s="52">
        <v>40</v>
      </c>
      <c r="B72" s="123" t="s">
        <v>75</v>
      </c>
      <c r="C72" s="124" t="s">
        <v>118</v>
      </c>
      <c r="D72" s="124" t="s">
        <v>51</v>
      </c>
      <c r="E72" s="124" t="s">
        <v>57</v>
      </c>
      <c r="F72" s="54">
        <v>30</v>
      </c>
      <c r="G72" s="54">
        <v>30</v>
      </c>
      <c r="H72" s="55">
        <f t="shared" si="8"/>
        <v>75</v>
      </c>
      <c r="I72" s="55">
        <v>3</v>
      </c>
      <c r="J72" s="133"/>
      <c r="K72" s="124"/>
      <c r="L72" s="135"/>
      <c r="M72" s="136"/>
      <c r="N72" s="124"/>
      <c r="O72" s="134"/>
      <c r="P72" s="133"/>
      <c r="Q72" s="124"/>
      <c r="R72" s="135"/>
      <c r="S72" s="136"/>
      <c r="T72" s="124"/>
      <c r="U72" s="134"/>
      <c r="V72" s="133"/>
      <c r="W72" s="124">
        <v>30</v>
      </c>
      <c r="X72" s="135">
        <v>3</v>
      </c>
      <c r="Y72" s="136"/>
      <c r="Z72" s="124"/>
      <c r="AA72" s="135"/>
      <c r="AB72" s="108"/>
      <c r="AC72" s="108"/>
      <c r="AD72" s="108"/>
    </row>
    <row r="73" spans="1:30" s="79" customFormat="1">
      <c r="A73" s="52">
        <v>41</v>
      </c>
      <c r="B73" s="123" t="s">
        <v>76</v>
      </c>
      <c r="C73" s="124" t="s">
        <v>118</v>
      </c>
      <c r="D73" s="124" t="s">
        <v>51</v>
      </c>
      <c r="E73" s="124" t="s">
        <v>57</v>
      </c>
      <c r="F73" s="54">
        <v>30</v>
      </c>
      <c r="G73" s="54">
        <v>30</v>
      </c>
      <c r="H73" s="55">
        <f t="shared" si="8"/>
        <v>75</v>
      </c>
      <c r="I73" s="55">
        <v>3</v>
      </c>
      <c r="J73" s="133"/>
      <c r="K73" s="124"/>
      <c r="L73" s="135"/>
      <c r="M73" s="136"/>
      <c r="N73" s="124"/>
      <c r="O73" s="134"/>
      <c r="P73" s="133"/>
      <c r="Q73" s="124"/>
      <c r="R73" s="135"/>
      <c r="S73" s="136"/>
      <c r="T73" s="124">
        <v>30</v>
      </c>
      <c r="U73" s="134">
        <v>3</v>
      </c>
      <c r="V73" s="133"/>
      <c r="W73" s="124"/>
      <c r="X73" s="135"/>
      <c r="Y73" s="136"/>
      <c r="Z73" s="124"/>
      <c r="AA73" s="135"/>
      <c r="AB73" s="108"/>
      <c r="AC73" s="108"/>
      <c r="AD73" s="108"/>
    </row>
    <row r="74" spans="1:30" s="79" customFormat="1">
      <c r="A74" s="52">
        <v>42</v>
      </c>
      <c r="B74" s="184" t="s">
        <v>141</v>
      </c>
      <c r="C74" s="124" t="s">
        <v>118</v>
      </c>
      <c r="D74" s="124" t="s">
        <v>51</v>
      </c>
      <c r="E74" s="124" t="s">
        <v>53</v>
      </c>
      <c r="F74" s="54">
        <v>18</v>
      </c>
      <c r="G74" s="54">
        <v>18</v>
      </c>
      <c r="H74" s="55">
        <f t="shared" si="8"/>
        <v>50</v>
      </c>
      <c r="I74" s="54">
        <v>2</v>
      </c>
      <c r="J74" s="133"/>
      <c r="K74" s="124"/>
      <c r="L74" s="135"/>
      <c r="M74" s="136"/>
      <c r="N74" s="124"/>
      <c r="O74" s="134"/>
      <c r="P74" s="133"/>
      <c r="Q74" s="124"/>
      <c r="R74" s="134"/>
      <c r="S74" s="124"/>
      <c r="T74" s="124"/>
      <c r="U74" s="124"/>
      <c r="V74" s="112"/>
      <c r="W74" s="124">
        <v>18</v>
      </c>
      <c r="X74" s="124">
        <v>2</v>
      </c>
      <c r="Y74" s="136"/>
      <c r="Z74" s="124"/>
      <c r="AA74" s="135"/>
      <c r="AB74" s="108"/>
      <c r="AC74" s="108"/>
      <c r="AD74" s="108"/>
    </row>
    <row r="75" spans="1:30" s="79" customFormat="1">
      <c r="A75" s="52">
        <v>43</v>
      </c>
      <c r="B75" s="79" t="s">
        <v>77</v>
      </c>
      <c r="C75" s="124" t="s">
        <v>118</v>
      </c>
      <c r="D75" s="124" t="s">
        <v>51</v>
      </c>
      <c r="E75" s="124" t="s">
        <v>57</v>
      </c>
      <c r="F75" s="54">
        <v>30</v>
      </c>
      <c r="G75" s="54">
        <v>30</v>
      </c>
      <c r="H75" s="55">
        <f t="shared" si="8"/>
        <v>100</v>
      </c>
      <c r="I75" s="55">
        <v>4</v>
      </c>
      <c r="J75" s="133"/>
      <c r="K75" s="124"/>
      <c r="L75" s="135"/>
      <c r="M75" s="136"/>
      <c r="N75" s="124"/>
      <c r="O75" s="134"/>
      <c r="P75" s="133"/>
      <c r="Q75" s="124"/>
      <c r="R75" s="135"/>
      <c r="S75" s="136"/>
      <c r="T75" s="124"/>
      <c r="U75" s="134"/>
      <c r="V75" s="133"/>
      <c r="W75" s="124"/>
      <c r="X75" s="135"/>
      <c r="Y75" s="136"/>
      <c r="Z75" s="124">
        <v>30</v>
      </c>
      <c r="AA75" s="135">
        <v>4</v>
      </c>
      <c r="AB75" s="108"/>
      <c r="AC75" s="108"/>
      <c r="AD75" s="108"/>
    </row>
    <row r="76" spans="1:30" s="79" customFormat="1">
      <c r="A76" s="156" t="s">
        <v>79</v>
      </c>
      <c r="B76" s="157"/>
      <c r="C76" s="147">
        <f t="shared" ref="C76:I76" si="9">SUM(C77:C100)</f>
        <v>0</v>
      </c>
      <c r="D76" s="147">
        <f t="shared" si="9"/>
        <v>0</v>
      </c>
      <c r="E76" s="147">
        <f t="shared" si="9"/>
        <v>0</v>
      </c>
      <c r="F76" s="158">
        <f t="shared" si="9"/>
        <v>519</v>
      </c>
      <c r="G76" s="158">
        <f t="shared" si="9"/>
        <v>387</v>
      </c>
      <c r="H76" s="158">
        <f t="shared" si="9"/>
        <v>1825</v>
      </c>
      <c r="I76" s="159">
        <f t="shared" si="9"/>
        <v>73</v>
      </c>
      <c r="J76" s="160">
        <f t="shared" ref="J76:AA76" si="10">SUM(J77:J100)</f>
        <v>0</v>
      </c>
      <c r="K76" s="158">
        <f t="shared" si="10"/>
        <v>0</v>
      </c>
      <c r="L76" s="158">
        <f t="shared" si="10"/>
        <v>0</v>
      </c>
      <c r="M76" s="158">
        <f t="shared" si="10"/>
        <v>0</v>
      </c>
      <c r="N76" s="158">
        <f t="shared" si="10"/>
        <v>0</v>
      </c>
      <c r="O76" s="158">
        <f t="shared" si="10"/>
        <v>0</v>
      </c>
      <c r="P76" s="158">
        <f t="shared" si="10"/>
        <v>48</v>
      </c>
      <c r="Q76" s="158">
        <f t="shared" si="10"/>
        <v>93</v>
      </c>
      <c r="R76" s="161">
        <f t="shared" si="10"/>
        <v>19</v>
      </c>
      <c r="S76" s="162">
        <f t="shared" si="10"/>
        <v>18</v>
      </c>
      <c r="T76" s="158">
        <f t="shared" si="10"/>
        <v>96</v>
      </c>
      <c r="U76" s="159">
        <f t="shared" si="10"/>
        <v>17</v>
      </c>
      <c r="V76" s="160">
        <f t="shared" si="10"/>
        <v>30</v>
      </c>
      <c r="W76" s="158">
        <f t="shared" si="10"/>
        <v>96</v>
      </c>
      <c r="X76" s="161">
        <f t="shared" si="10"/>
        <v>15</v>
      </c>
      <c r="Y76" s="162">
        <f t="shared" si="10"/>
        <v>18</v>
      </c>
      <c r="Z76" s="158">
        <f t="shared" si="10"/>
        <v>120</v>
      </c>
      <c r="AA76" s="161">
        <f t="shared" si="10"/>
        <v>22</v>
      </c>
      <c r="AB76" s="108"/>
      <c r="AC76" s="108"/>
      <c r="AD76" s="108"/>
    </row>
    <row r="77" spans="1:30" s="79" customFormat="1">
      <c r="A77" s="52">
        <v>22</v>
      </c>
      <c r="B77" s="123" t="s">
        <v>72</v>
      </c>
      <c r="C77" s="71" t="s">
        <v>118</v>
      </c>
      <c r="D77" s="71" t="s">
        <v>51</v>
      </c>
      <c r="E77" s="71" t="s">
        <v>52</v>
      </c>
      <c r="F77" s="54">
        <v>18</v>
      </c>
      <c r="G77" s="54">
        <v>0</v>
      </c>
      <c r="H77" s="55">
        <f>25*I77</f>
        <v>75</v>
      </c>
      <c r="I77" s="55">
        <v>3</v>
      </c>
      <c r="J77" s="67"/>
      <c r="K77" s="68"/>
      <c r="L77" s="69"/>
      <c r="M77" s="152"/>
      <c r="N77" s="68"/>
      <c r="O77" s="151"/>
      <c r="P77" s="56"/>
      <c r="Q77" s="71"/>
      <c r="R77" s="58"/>
      <c r="S77" s="72">
        <v>18</v>
      </c>
      <c r="T77" s="71"/>
      <c r="U77" s="98">
        <v>3</v>
      </c>
      <c r="V77" s="56"/>
      <c r="W77" s="71"/>
      <c r="X77" s="58"/>
      <c r="Y77" s="72"/>
      <c r="Z77" s="71"/>
      <c r="AA77" s="58"/>
      <c r="AB77" s="108"/>
      <c r="AC77" s="108"/>
      <c r="AD77" s="108"/>
    </row>
    <row r="78" spans="1:30" s="79" customFormat="1">
      <c r="A78" s="52">
        <v>23</v>
      </c>
      <c r="B78" s="123" t="s">
        <v>80</v>
      </c>
      <c r="C78" s="71" t="s">
        <v>118</v>
      </c>
      <c r="D78" s="71" t="s">
        <v>51</v>
      </c>
      <c r="E78" s="71" t="s">
        <v>52</v>
      </c>
      <c r="F78" s="54">
        <v>18</v>
      </c>
      <c r="G78" s="54">
        <v>0</v>
      </c>
      <c r="H78" s="55">
        <f t="shared" ref="H78:H90" si="11">25*I78</f>
        <v>50</v>
      </c>
      <c r="I78" s="55">
        <v>2</v>
      </c>
      <c r="J78" s="67"/>
      <c r="K78" s="68"/>
      <c r="L78" s="69"/>
      <c r="M78" s="152"/>
      <c r="N78" s="68"/>
      <c r="O78" s="151"/>
      <c r="P78" s="56">
        <v>18</v>
      </c>
      <c r="Q78" s="71"/>
      <c r="R78" s="58">
        <v>2</v>
      </c>
      <c r="S78" s="72"/>
      <c r="T78" s="71"/>
      <c r="U78" s="98"/>
      <c r="V78" s="56"/>
      <c r="W78" s="71"/>
      <c r="X78" s="58"/>
      <c r="Y78" s="72"/>
      <c r="Z78" s="71"/>
      <c r="AA78" s="58"/>
      <c r="AB78" s="108"/>
      <c r="AC78" s="108"/>
      <c r="AD78" s="108"/>
    </row>
    <row r="79" spans="1:30" s="79" customFormat="1">
      <c r="A79" s="52">
        <v>24</v>
      </c>
      <c r="B79" s="123" t="s">
        <v>81</v>
      </c>
      <c r="C79" s="71" t="s">
        <v>118</v>
      </c>
      <c r="D79" s="71" t="s">
        <v>51</v>
      </c>
      <c r="E79" s="71" t="s">
        <v>53</v>
      </c>
      <c r="F79" s="54">
        <v>18</v>
      </c>
      <c r="G79" s="54">
        <v>18</v>
      </c>
      <c r="H79" s="55">
        <f t="shared" si="11"/>
        <v>75</v>
      </c>
      <c r="I79" s="55">
        <v>3</v>
      </c>
      <c r="J79" s="67"/>
      <c r="K79" s="68"/>
      <c r="L79" s="69"/>
      <c r="M79" s="152"/>
      <c r="N79" s="68"/>
      <c r="O79" s="151"/>
      <c r="P79" s="56"/>
      <c r="Q79" s="71"/>
      <c r="R79" s="58"/>
      <c r="S79" s="72"/>
      <c r="T79" s="71"/>
      <c r="U79" s="98"/>
      <c r="V79" s="56"/>
      <c r="W79" s="71"/>
      <c r="X79" s="58"/>
      <c r="Y79" s="72"/>
      <c r="Z79" s="71">
        <v>18</v>
      </c>
      <c r="AA79" s="58">
        <v>3</v>
      </c>
      <c r="AB79" s="108"/>
      <c r="AC79" s="108"/>
      <c r="AD79" s="108"/>
    </row>
    <row r="80" spans="1:30" s="79" customFormat="1">
      <c r="A80" s="52">
        <v>25</v>
      </c>
      <c r="B80" s="123" t="s">
        <v>82</v>
      </c>
      <c r="C80" s="71" t="s">
        <v>118</v>
      </c>
      <c r="D80" s="71" t="s">
        <v>51</v>
      </c>
      <c r="E80" s="71" t="s">
        <v>53</v>
      </c>
      <c r="F80" s="54">
        <v>18</v>
      </c>
      <c r="G80" s="54">
        <v>18</v>
      </c>
      <c r="H80" s="55">
        <f t="shared" si="11"/>
        <v>75</v>
      </c>
      <c r="I80" s="55">
        <v>3</v>
      </c>
      <c r="J80" s="67"/>
      <c r="K80" s="68"/>
      <c r="L80" s="69"/>
      <c r="M80" s="152"/>
      <c r="N80" s="68"/>
      <c r="O80" s="151"/>
      <c r="P80" s="56"/>
      <c r="Q80" s="71"/>
      <c r="R80" s="58"/>
      <c r="S80" s="72"/>
      <c r="T80" s="71"/>
      <c r="U80" s="98"/>
      <c r="V80" s="56"/>
      <c r="W80" s="71">
        <v>18</v>
      </c>
      <c r="X80" s="58">
        <v>3</v>
      </c>
      <c r="Y80" s="72"/>
      <c r="Z80" s="71"/>
      <c r="AA80" s="58"/>
      <c r="AB80" s="108"/>
      <c r="AC80" s="108"/>
      <c r="AD80" s="108"/>
    </row>
    <row r="81" spans="1:30" s="79" customFormat="1">
      <c r="A81" s="52">
        <v>26</v>
      </c>
      <c r="B81" s="123" t="s">
        <v>83</v>
      </c>
      <c r="C81" s="71" t="s">
        <v>118</v>
      </c>
      <c r="D81" s="71" t="s">
        <v>51</v>
      </c>
      <c r="E81" s="71" t="s">
        <v>57</v>
      </c>
      <c r="F81" s="54">
        <v>18</v>
      </c>
      <c r="G81" s="54">
        <v>18</v>
      </c>
      <c r="H81" s="55">
        <f t="shared" si="11"/>
        <v>75</v>
      </c>
      <c r="I81" s="55">
        <v>3</v>
      </c>
      <c r="J81" s="67"/>
      <c r="K81" s="68"/>
      <c r="L81" s="69"/>
      <c r="M81" s="152"/>
      <c r="N81" s="68"/>
      <c r="O81" s="151"/>
      <c r="P81" s="56"/>
      <c r="Q81" s="71">
        <v>18</v>
      </c>
      <c r="R81" s="58">
        <v>3</v>
      </c>
      <c r="S81" s="72"/>
      <c r="T81" s="71"/>
      <c r="U81" s="98"/>
      <c r="V81" s="56"/>
      <c r="W81" s="71"/>
      <c r="X81" s="58"/>
      <c r="Y81" s="72"/>
      <c r="Z81" s="71"/>
      <c r="AA81" s="58"/>
      <c r="AB81" s="108"/>
      <c r="AC81" s="108"/>
      <c r="AD81" s="108"/>
    </row>
    <row r="82" spans="1:30" s="79" customFormat="1">
      <c r="A82" s="52">
        <v>27</v>
      </c>
      <c r="B82" s="123" t="s">
        <v>84</v>
      </c>
      <c r="C82" s="71" t="s">
        <v>118</v>
      </c>
      <c r="D82" s="71" t="s">
        <v>51</v>
      </c>
      <c r="E82" s="71" t="s">
        <v>46</v>
      </c>
      <c r="F82" s="54">
        <v>18</v>
      </c>
      <c r="G82" s="54">
        <v>18</v>
      </c>
      <c r="H82" s="55">
        <f t="shared" si="11"/>
        <v>100</v>
      </c>
      <c r="I82" s="55">
        <v>4</v>
      </c>
      <c r="J82" s="67"/>
      <c r="K82" s="68"/>
      <c r="L82" s="69"/>
      <c r="M82" s="152"/>
      <c r="N82" s="68"/>
      <c r="O82" s="151"/>
      <c r="P82" s="56"/>
      <c r="Q82" s="71"/>
      <c r="R82" s="58"/>
      <c r="S82" s="72"/>
      <c r="T82" s="71">
        <v>18</v>
      </c>
      <c r="U82" s="98">
        <v>4</v>
      </c>
      <c r="V82" s="56"/>
      <c r="W82" s="71"/>
      <c r="X82" s="58"/>
      <c r="Y82" s="72"/>
      <c r="Z82" s="71"/>
      <c r="AA82" s="58"/>
      <c r="AB82" s="108"/>
      <c r="AC82" s="108"/>
      <c r="AD82" s="108"/>
    </row>
    <row r="83" spans="1:30" s="79" customFormat="1">
      <c r="A83" s="52">
        <v>28</v>
      </c>
      <c r="B83" s="123" t="s">
        <v>85</v>
      </c>
      <c r="C83" s="71" t="s">
        <v>118</v>
      </c>
      <c r="D83" s="71" t="s">
        <v>51</v>
      </c>
      <c r="E83" s="71" t="s">
        <v>52</v>
      </c>
      <c r="F83" s="54">
        <v>18</v>
      </c>
      <c r="G83" s="54">
        <v>0</v>
      </c>
      <c r="H83" s="55">
        <f t="shared" si="11"/>
        <v>50</v>
      </c>
      <c r="I83" s="55">
        <v>2</v>
      </c>
      <c r="J83" s="67"/>
      <c r="K83" s="68"/>
      <c r="L83" s="69"/>
      <c r="M83" s="152"/>
      <c r="N83" s="68"/>
      <c r="O83" s="151"/>
      <c r="P83" s="56"/>
      <c r="Q83" s="71"/>
      <c r="R83" s="58"/>
      <c r="S83" s="72"/>
      <c r="T83" s="71"/>
      <c r="U83" s="98"/>
      <c r="V83" s="56">
        <v>18</v>
      </c>
      <c r="W83" s="71"/>
      <c r="X83" s="58">
        <v>2</v>
      </c>
      <c r="Y83" s="72"/>
      <c r="Z83" s="71"/>
      <c r="AA83" s="58"/>
      <c r="AB83" s="108"/>
      <c r="AC83" s="108"/>
      <c r="AD83" s="108"/>
    </row>
    <row r="84" spans="1:30" s="79" customFormat="1">
      <c r="A84" s="52">
        <v>29</v>
      </c>
      <c r="B84" s="123" t="s">
        <v>86</v>
      </c>
      <c r="C84" s="71" t="s">
        <v>118</v>
      </c>
      <c r="D84" s="71" t="s">
        <v>51</v>
      </c>
      <c r="E84" s="71" t="s">
        <v>53</v>
      </c>
      <c r="F84" s="54">
        <v>18</v>
      </c>
      <c r="G84" s="54">
        <v>18</v>
      </c>
      <c r="H84" s="55">
        <f t="shared" si="11"/>
        <v>75</v>
      </c>
      <c r="I84" s="55">
        <v>3</v>
      </c>
      <c r="J84" s="67"/>
      <c r="K84" s="68"/>
      <c r="L84" s="69"/>
      <c r="M84" s="152"/>
      <c r="N84" s="68"/>
      <c r="O84" s="151"/>
      <c r="P84" s="56"/>
      <c r="Q84" s="71">
        <v>18</v>
      </c>
      <c r="R84" s="58">
        <v>3</v>
      </c>
      <c r="S84" s="72"/>
      <c r="T84" s="71"/>
      <c r="U84" s="98"/>
      <c r="V84" s="56"/>
      <c r="W84" s="71"/>
      <c r="X84" s="58"/>
      <c r="Y84" s="72"/>
      <c r="Z84" s="71"/>
      <c r="AA84" s="58"/>
      <c r="AB84" s="108"/>
      <c r="AC84" s="108"/>
      <c r="AD84" s="108"/>
    </row>
    <row r="85" spans="1:30" s="79" customFormat="1">
      <c r="A85" s="52">
        <v>30</v>
      </c>
      <c r="B85" s="123" t="s">
        <v>87</v>
      </c>
      <c r="C85" s="71" t="s">
        <v>118</v>
      </c>
      <c r="D85" s="71" t="s">
        <v>51</v>
      </c>
      <c r="E85" s="71" t="s">
        <v>53</v>
      </c>
      <c r="F85" s="54">
        <v>12</v>
      </c>
      <c r="G85" s="54">
        <v>12</v>
      </c>
      <c r="H85" s="55">
        <f t="shared" si="11"/>
        <v>75</v>
      </c>
      <c r="I85" s="55">
        <v>3</v>
      </c>
      <c r="J85" s="67"/>
      <c r="K85" s="68"/>
      <c r="L85" s="69"/>
      <c r="M85" s="152"/>
      <c r="N85" s="68"/>
      <c r="O85" s="151"/>
      <c r="P85" s="56"/>
      <c r="Q85" s="71"/>
      <c r="R85" s="58"/>
      <c r="S85" s="72"/>
      <c r="T85" s="71"/>
      <c r="U85" s="98"/>
      <c r="V85" s="56"/>
      <c r="W85" s="71"/>
      <c r="X85" s="58"/>
      <c r="Y85" s="72"/>
      <c r="Z85" s="71">
        <v>12</v>
      </c>
      <c r="AA85" s="58">
        <v>3</v>
      </c>
      <c r="AB85" s="108"/>
      <c r="AC85" s="108"/>
      <c r="AD85" s="108"/>
    </row>
    <row r="86" spans="1:30" s="79" customFormat="1">
      <c r="A86" s="52">
        <v>31</v>
      </c>
      <c r="B86" s="123" t="s">
        <v>88</v>
      </c>
      <c r="C86" s="71" t="s">
        <v>118</v>
      </c>
      <c r="D86" s="71" t="s">
        <v>51</v>
      </c>
      <c r="E86" s="71" t="s">
        <v>52</v>
      </c>
      <c r="F86" s="54">
        <v>18</v>
      </c>
      <c r="G86" s="54">
        <v>0</v>
      </c>
      <c r="H86" s="55">
        <f t="shared" si="11"/>
        <v>75</v>
      </c>
      <c r="I86" s="55">
        <v>3</v>
      </c>
      <c r="J86" s="67"/>
      <c r="K86" s="68"/>
      <c r="L86" s="69"/>
      <c r="M86" s="152"/>
      <c r="N86" s="68"/>
      <c r="O86" s="151"/>
      <c r="P86" s="56"/>
      <c r="Q86" s="71"/>
      <c r="R86" s="58"/>
      <c r="S86" s="72"/>
      <c r="T86" s="71">
        <v>18</v>
      </c>
      <c r="U86" s="98">
        <v>3</v>
      </c>
      <c r="V86" s="56"/>
      <c r="W86" s="71"/>
      <c r="X86" s="58"/>
      <c r="Y86" s="72"/>
      <c r="Z86" s="71"/>
      <c r="AA86" s="58"/>
      <c r="AB86" s="108"/>
      <c r="AC86" s="108"/>
      <c r="AD86" s="108"/>
    </row>
    <row r="87" spans="1:30" s="79" customFormat="1">
      <c r="A87" s="52">
        <v>32</v>
      </c>
      <c r="B87" s="123" t="s">
        <v>89</v>
      </c>
      <c r="C87" s="71" t="s">
        <v>118</v>
      </c>
      <c r="D87" s="71" t="s">
        <v>51</v>
      </c>
      <c r="E87" s="71" t="s">
        <v>53</v>
      </c>
      <c r="F87" s="54">
        <v>12</v>
      </c>
      <c r="G87" s="54">
        <v>12</v>
      </c>
      <c r="H87" s="55">
        <f t="shared" si="11"/>
        <v>75</v>
      </c>
      <c r="I87" s="55">
        <v>3</v>
      </c>
      <c r="J87" s="67"/>
      <c r="K87" s="68"/>
      <c r="L87" s="69"/>
      <c r="M87" s="152"/>
      <c r="N87" s="68"/>
      <c r="O87" s="151"/>
      <c r="P87" s="56"/>
      <c r="Q87" s="71"/>
      <c r="R87" s="58"/>
      <c r="S87" s="72"/>
      <c r="T87" s="71"/>
      <c r="U87" s="98"/>
      <c r="V87" s="56"/>
      <c r="W87" s="71"/>
      <c r="X87" s="58"/>
      <c r="Y87" s="72"/>
      <c r="Z87" s="71">
        <v>12</v>
      </c>
      <c r="AA87" s="58">
        <v>3</v>
      </c>
      <c r="AB87" s="108"/>
      <c r="AC87" s="108"/>
      <c r="AD87" s="108"/>
    </row>
    <row r="88" spans="1:30" s="79" customFormat="1">
      <c r="A88" s="52">
        <v>33</v>
      </c>
      <c r="B88" s="123" t="s">
        <v>139</v>
      </c>
      <c r="C88" s="124" t="s">
        <v>118</v>
      </c>
      <c r="D88" s="124" t="s">
        <v>51</v>
      </c>
      <c r="E88" s="124" t="s">
        <v>57</v>
      </c>
      <c r="F88" s="54">
        <v>18</v>
      </c>
      <c r="G88" s="54">
        <v>18</v>
      </c>
      <c r="H88" s="55">
        <f t="shared" si="11"/>
        <v>75</v>
      </c>
      <c r="I88" s="55">
        <v>3</v>
      </c>
      <c r="J88" s="67"/>
      <c r="K88" s="68"/>
      <c r="L88" s="69"/>
      <c r="M88" s="152"/>
      <c r="N88" s="68"/>
      <c r="O88" s="151"/>
      <c r="P88" s="56"/>
      <c r="Q88" s="71"/>
      <c r="R88" s="58"/>
      <c r="S88" s="72"/>
      <c r="T88" s="71"/>
      <c r="U88" s="98"/>
      <c r="V88" s="56"/>
      <c r="W88" s="71"/>
      <c r="X88" s="58"/>
      <c r="Y88" s="72"/>
      <c r="Z88" s="71">
        <v>18</v>
      </c>
      <c r="AA88" s="58">
        <v>3</v>
      </c>
      <c r="AB88" s="108"/>
      <c r="AC88" s="108"/>
      <c r="AD88" s="108"/>
    </row>
    <row r="89" spans="1:30" s="79" customFormat="1">
      <c r="A89" s="52">
        <v>34</v>
      </c>
      <c r="B89" s="123" t="s">
        <v>90</v>
      </c>
      <c r="C89" s="124" t="s">
        <v>118</v>
      </c>
      <c r="D89" s="124" t="s">
        <v>51</v>
      </c>
      <c r="E89" s="124" t="s">
        <v>52</v>
      </c>
      <c r="F89" s="54">
        <v>12</v>
      </c>
      <c r="G89" s="54">
        <v>0</v>
      </c>
      <c r="H89" s="55">
        <f t="shared" si="11"/>
        <v>25</v>
      </c>
      <c r="I89" s="55">
        <v>1</v>
      </c>
      <c r="J89" s="67"/>
      <c r="K89" s="68"/>
      <c r="L89" s="69"/>
      <c r="M89" s="152"/>
      <c r="N89" s="68"/>
      <c r="O89" s="151"/>
      <c r="P89" s="56"/>
      <c r="Q89" s="71"/>
      <c r="R89" s="58"/>
      <c r="S89" s="72"/>
      <c r="T89" s="71"/>
      <c r="U89" s="98"/>
      <c r="V89" s="56">
        <v>12</v>
      </c>
      <c r="W89" s="71"/>
      <c r="X89" s="58">
        <v>1</v>
      </c>
      <c r="Y89" s="72"/>
      <c r="Z89" s="71"/>
      <c r="AA89" s="58"/>
      <c r="AB89" s="108"/>
      <c r="AC89" s="108"/>
      <c r="AD89" s="108"/>
    </row>
    <row r="90" spans="1:30" s="79" customFormat="1">
      <c r="A90" s="223">
        <v>35</v>
      </c>
      <c r="B90" s="184" t="s">
        <v>107</v>
      </c>
      <c r="C90" s="124" t="s">
        <v>118</v>
      </c>
      <c r="D90" s="124" t="s">
        <v>51</v>
      </c>
      <c r="E90" s="124" t="s">
        <v>57</v>
      </c>
      <c r="F90" s="54">
        <v>15</v>
      </c>
      <c r="G90" s="54">
        <v>15</v>
      </c>
      <c r="H90" s="55">
        <f t="shared" si="11"/>
        <v>75</v>
      </c>
      <c r="I90" s="55">
        <v>3</v>
      </c>
      <c r="J90" s="67"/>
      <c r="K90" s="68"/>
      <c r="L90" s="69"/>
      <c r="M90" s="152"/>
      <c r="N90" s="68"/>
      <c r="O90" s="151"/>
      <c r="P90" s="56"/>
      <c r="Q90" s="71">
        <v>15</v>
      </c>
      <c r="R90" s="58">
        <v>3</v>
      </c>
      <c r="S90" s="72"/>
      <c r="T90" s="71"/>
      <c r="U90" s="98"/>
      <c r="V90" s="56"/>
      <c r="W90" s="71"/>
      <c r="X90" s="58"/>
      <c r="Y90" s="72"/>
      <c r="Z90" s="71"/>
      <c r="AA90" s="58"/>
      <c r="AB90" s="108"/>
      <c r="AC90" s="108"/>
      <c r="AD90" s="108"/>
    </row>
    <row r="91" spans="1:30" s="79" customFormat="1">
      <c r="A91" s="223">
        <v>36</v>
      </c>
      <c r="B91" s="184" t="s">
        <v>123</v>
      </c>
      <c r="C91" s="124" t="s">
        <v>118</v>
      </c>
      <c r="D91" s="124" t="s">
        <v>51</v>
      </c>
      <c r="E91" s="124" t="s">
        <v>53</v>
      </c>
      <c r="F91" s="54">
        <v>12</v>
      </c>
      <c r="G91" s="54">
        <v>12</v>
      </c>
      <c r="H91" s="55">
        <f t="shared" ref="H91:H100" si="12">25*I91</f>
        <v>50</v>
      </c>
      <c r="I91" s="55">
        <v>2</v>
      </c>
      <c r="J91" s="67"/>
      <c r="K91" s="68"/>
      <c r="L91" s="69"/>
      <c r="M91" s="152"/>
      <c r="N91" s="68"/>
      <c r="O91" s="151"/>
      <c r="P91" s="56"/>
      <c r="Q91" s="71">
        <v>12</v>
      </c>
      <c r="R91" s="58">
        <v>2</v>
      </c>
      <c r="S91" s="72"/>
      <c r="T91" s="71"/>
      <c r="U91" s="98"/>
      <c r="V91" s="56"/>
      <c r="W91" s="71"/>
      <c r="X91" s="58"/>
      <c r="Y91" s="72"/>
      <c r="Z91" s="71"/>
      <c r="AA91" s="58"/>
      <c r="AB91" s="108"/>
      <c r="AC91" s="108"/>
      <c r="AD91" s="108"/>
    </row>
    <row r="92" spans="1:30" s="79" customFormat="1">
      <c r="A92" s="223">
        <v>37</v>
      </c>
      <c r="B92" s="112" t="s">
        <v>91</v>
      </c>
      <c r="C92" s="71" t="s">
        <v>118</v>
      </c>
      <c r="D92" s="71" t="s">
        <v>51</v>
      </c>
      <c r="E92" s="71" t="s">
        <v>52</v>
      </c>
      <c r="F92" s="54">
        <v>18</v>
      </c>
      <c r="G92" s="54">
        <v>0</v>
      </c>
      <c r="H92" s="55">
        <f t="shared" si="12"/>
        <v>75</v>
      </c>
      <c r="I92" s="55">
        <v>3</v>
      </c>
      <c r="J92" s="67"/>
      <c r="K92" s="68"/>
      <c r="L92" s="69"/>
      <c r="M92" s="152"/>
      <c r="N92" s="68"/>
      <c r="O92" s="151"/>
      <c r="P92" s="56"/>
      <c r="Q92" s="71"/>
      <c r="R92" s="58"/>
      <c r="S92" s="72"/>
      <c r="T92" s="71"/>
      <c r="U92" s="98"/>
      <c r="V92" s="56"/>
      <c r="W92" s="71"/>
      <c r="X92" s="58"/>
      <c r="Y92" s="71">
        <v>18</v>
      </c>
      <c r="Z92" s="231"/>
      <c r="AA92" s="58">
        <v>3</v>
      </c>
      <c r="AB92" s="108"/>
      <c r="AC92" s="108"/>
      <c r="AD92" s="108"/>
    </row>
    <row r="93" spans="1:30" s="79" customFormat="1">
      <c r="A93" s="223">
        <v>38</v>
      </c>
      <c r="B93" s="112" t="s">
        <v>76</v>
      </c>
      <c r="C93" s="38" t="s">
        <v>118</v>
      </c>
      <c r="D93" s="38" t="s">
        <v>51</v>
      </c>
      <c r="E93" s="38" t="s">
        <v>57</v>
      </c>
      <c r="F93" s="54">
        <v>30</v>
      </c>
      <c r="G93" s="54">
        <v>30</v>
      </c>
      <c r="H93" s="55">
        <f t="shared" si="12"/>
        <v>75</v>
      </c>
      <c r="I93" s="55">
        <v>3</v>
      </c>
      <c r="J93" s="67"/>
      <c r="K93" s="68"/>
      <c r="L93" s="69"/>
      <c r="M93" s="152"/>
      <c r="N93" s="68"/>
      <c r="O93" s="151"/>
      <c r="P93" s="56"/>
      <c r="Q93" s="71"/>
      <c r="R93" s="58"/>
      <c r="S93" s="72"/>
      <c r="T93" s="71">
        <v>30</v>
      </c>
      <c r="U93" s="98">
        <v>3</v>
      </c>
      <c r="V93" s="56"/>
      <c r="W93" s="71"/>
      <c r="X93" s="58"/>
      <c r="Y93" s="72"/>
      <c r="Z93" s="71"/>
      <c r="AA93" s="58"/>
      <c r="AB93" s="108"/>
      <c r="AC93" s="108"/>
      <c r="AD93" s="108"/>
    </row>
    <row r="94" spans="1:30" s="79" customFormat="1">
      <c r="A94" s="223">
        <v>39</v>
      </c>
      <c r="B94" s="112" t="s">
        <v>92</v>
      </c>
      <c r="C94" s="38" t="s">
        <v>118</v>
      </c>
      <c r="D94" s="38" t="s">
        <v>51</v>
      </c>
      <c r="E94" s="38" t="s">
        <v>57</v>
      </c>
      <c r="F94" s="54">
        <v>30</v>
      </c>
      <c r="G94" s="54">
        <v>30</v>
      </c>
      <c r="H94" s="55">
        <f t="shared" si="12"/>
        <v>75</v>
      </c>
      <c r="I94" s="55">
        <v>3</v>
      </c>
      <c r="J94" s="67"/>
      <c r="K94" s="68"/>
      <c r="L94" s="69"/>
      <c r="M94" s="152"/>
      <c r="N94" s="68"/>
      <c r="O94" s="151"/>
      <c r="P94" s="70"/>
      <c r="Q94" s="57"/>
      <c r="R94" s="163"/>
      <c r="S94" s="164"/>
      <c r="T94" s="71"/>
      <c r="U94" s="98"/>
      <c r="V94" s="56"/>
      <c r="W94" s="71"/>
      <c r="X94" s="58"/>
      <c r="Y94" s="72"/>
      <c r="Z94" s="71">
        <v>30</v>
      </c>
      <c r="AA94" s="58">
        <v>3</v>
      </c>
      <c r="AB94" s="108"/>
      <c r="AC94" s="108"/>
      <c r="AD94" s="108"/>
    </row>
    <row r="95" spans="1:30" s="79" customFormat="1">
      <c r="A95" s="223">
        <v>40</v>
      </c>
      <c r="B95" s="112" t="s">
        <v>93</v>
      </c>
      <c r="C95" s="38" t="s">
        <v>118</v>
      </c>
      <c r="D95" s="38" t="s">
        <v>51</v>
      </c>
      <c r="E95" s="38" t="s">
        <v>108</v>
      </c>
      <c r="F95" s="54">
        <v>60</v>
      </c>
      <c r="G95" s="54">
        <v>30</v>
      </c>
      <c r="H95" s="55">
        <f t="shared" si="12"/>
        <v>150</v>
      </c>
      <c r="I95" s="55">
        <v>6</v>
      </c>
      <c r="J95" s="67"/>
      <c r="K95" s="68"/>
      <c r="L95" s="69"/>
      <c r="M95" s="152"/>
      <c r="N95" s="68"/>
      <c r="O95" s="151"/>
      <c r="P95" s="133">
        <v>30</v>
      </c>
      <c r="Q95" s="124">
        <v>30</v>
      </c>
      <c r="R95" s="135">
        <v>6</v>
      </c>
      <c r="S95" s="72"/>
      <c r="T95" s="71"/>
      <c r="U95" s="98"/>
      <c r="V95" s="56"/>
      <c r="W95" s="71"/>
      <c r="X95" s="58"/>
      <c r="Y95" s="72"/>
      <c r="Z95" s="71"/>
      <c r="AA95" s="58"/>
      <c r="AB95" s="108"/>
      <c r="AC95" s="108"/>
      <c r="AD95" s="108"/>
    </row>
    <row r="96" spans="1:30" s="79" customFormat="1">
      <c r="A96" s="223">
        <v>41</v>
      </c>
      <c r="B96" s="112" t="s">
        <v>94</v>
      </c>
      <c r="C96" s="38" t="s">
        <v>118</v>
      </c>
      <c r="D96" s="38" t="s">
        <v>51</v>
      </c>
      <c r="E96" s="38" t="s">
        <v>57</v>
      </c>
      <c r="F96" s="54">
        <v>30</v>
      </c>
      <c r="G96" s="54">
        <v>30</v>
      </c>
      <c r="H96" s="55">
        <f t="shared" si="12"/>
        <v>100</v>
      </c>
      <c r="I96" s="55">
        <v>4</v>
      </c>
      <c r="J96" s="133"/>
      <c r="K96" s="124"/>
      <c r="L96" s="135"/>
      <c r="M96" s="136"/>
      <c r="N96" s="124"/>
      <c r="O96" s="134"/>
      <c r="P96" s="133"/>
      <c r="Q96" s="124"/>
      <c r="R96" s="135"/>
      <c r="S96" s="136"/>
      <c r="T96" s="124"/>
      <c r="U96" s="134"/>
      <c r="V96" s="133"/>
      <c r="W96" s="124">
        <v>30</v>
      </c>
      <c r="X96" s="135">
        <v>4</v>
      </c>
      <c r="Y96" s="136"/>
      <c r="Z96" s="124"/>
      <c r="AA96" s="135"/>
      <c r="AB96" s="108"/>
      <c r="AC96" s="108"/>
      <c r="AD96" s="108"/>
    </row>
    <row r="97" spans="1:33" s="79" customFormat="1">
      <c r="A97" s="223">
        <v>42</v>
      </c>
      <c r="B97" s="112" t="s">
        <v>140</v>
      </c>
      <c r="C97" s="38" t="s">
        <v>118</v>
      </c>
      <c r="D97" s="38" t="s">
        <v>51</v>
      </c>
      <c r="E97" s="38" t="s">
        <v>46</v>
      </c>
      <c r="F97" s="54">
        <v>30</v>
      </c>
      <c r="G97" s="54">
        <v>30</v>
      </c>
      <c r="H97" s="55">
        <f t="shared" si="12"/>
        <v>100</v>
      </c>
      <c r="I97" s="55">
        <v>4</v>
      </c>
      <c r="J97" s="133"/>
      <c r="K97" s="124"/>
      <c r="L97" s="135"/>
      <c r="M97" s="136"/>
      <c r="N97" s="124"/>
      <c r="O97" s="134"/>
      <c r="P97" s="133"/>
      <c r="Q97" s="124"/>
      <c r="R97" s="135"/>
      <c r="S97" s="136"/>
      <c r="T97" s="124">
        <v>30</v>
      </c>
      <c r="U97" s="134">
        <v>4</v>
      </c>
      <c r="V97" s="133"/>
      <c r="W97" s="124"/>
      <c r="X97" s="135"/>
      <c r="Y97" s="136"/>
      <c r="Z97" s="124"/>
      <c r="AA97" s="135"/>
      <c r="AB97" s="108"/>
      <c r="AC97" s="108"/>
      <c r="AD97" s="108"/>
    </row>
    <row r="98" spans="1:33" s="79" customFormat="1">
      <c r="A98" s="223">
        <v>43</v>
      </c>
      <c r="B98" s="112" t="s">
        <v>95</v>
      </c>
      <c r="C98" s="38" t="s">
        <v>118</v>
      </c>
      <c r="D98" s="38" t="s">
        <v>51</v>
      </c>
      <c r="E98" s="38" t="s">
        <v>57</v>
      </c>
      <c r="F98" s="54">
        <v>30</v>
      </c>
      <c r="G98" s="54">
        <v>30</v>
      </c>
      <c r="H98" s="55">
        <f t="shared" si="12"/>
        <v>75</v>
      </c>
      <c r="I98" s="55">
        <v>3</v>
      </c>
      <c r="J98" s="133"/>
      <c r="K98" s="124"/>
      <c r="L98" s="135"/>
      <c r="M98" s="136"/>
      <c r="N98" s="124"/>
      <c r="O98" s="134"/>
      <c r="P98" s="133"/>
      <c r="Q98" s="124"/>
      <c r="R98" s="135"/>
      <c r="S98" s="136"/>
      <c r="T98" s="124"/>
      <c r="U98" s="134"/>
      <c r="V98" s="133"/>
      <c r="W98" s="124">
        <v>30</v>
      </c>
      <c r="X98" s="135">
        <v>3</v>
      </c>
      <c r="Y98" s="136"/>
      <c r="Z98" s="124"/>
      <c r="AA98" s="135"/>
      <c r="AB98" s="108"/>
      <c r="AC98" s="108"/>
      <c r="AD98" s="108"/>
    </row>
    <row r="99" spans="1:33" s="79" customFormat="1">
      <c r="A99" s="52">
        <v>44</v>
      </c>
      <c r="B99" s="112" t="s">
        <v>141</v>
      </c>
      <c r="C99" s="124" t="s">
        <v>118</v>
      </c>
      <c r="D99" s="124" t="s">
        <v>51</v>
      </c>
      <c r="E99" s="124" t="s">
        <v>53</v>
      </c>
      <c r="F99" s="54">
        <v>18</v>
      </c>
      <c r="G99" s="54">
        <v>18</v>
      </c>
      <c r="H99" s="55">
        <f t="shared" si="12"/>
        <v>50</v>
      </c>
      <c r="I99" s="54">
        <v>2</v>
      </c>
      <c r="J99" s="133"/>
      <c r="K99" s="124"/>
      <c r="L99" s="135"/>
      <c r="M99" s="136"/>
      <c r="N99" s="124"/>
      <c r="O99" s="134"/>
      <c r="P99" s="133"/>
      <c r="Q99" s="124"/>
      <c r="R99" s="135"/>
      <c r="S99" s="136"/>
      <c r="T99" s="124"/>
      <c r="U99" s="124"/>
      <c r="V99" s="112"/>
      <c r="W99" s="136">
        <v>18</v>
      </c>
      <c r="X99" s="135">
        <v>2</v>
      </c>
      <c r="Y99" s="136"/>
      <c r="Z99" s="124"/>
      <c r="AA99" s="135"/>
      <c r="AB99" s="108"/>
      <c r="AC99" s="108"/>
      <c r="AD99" s="108"/>
    </row>
    <row r="100" spans="1:33" s="79" customFormat="1">
      <c r="A100" s="79">
        <v>45</v>
      </c>
      <c r="B100" s="235" t="s">
        <v>96</v>
      </c>
      <c r="C100" s="113" t="s">
        <v>118</v>
      </c>
      <c r="D100" s="113" t="s">
        <v>51</v>
      </c>
      <c r="E100" s="113" t="s">
        <v>57</v>
      </c>
      <c r="F100" s="54">
        <v>30</v>
      </c>
      <c r="G100" s="54">
        <v>30</v>
      </c>
      <c r="H100" s="55">
        <f t="shared" si="12"/>
        <v>100</v>
      </c>
      <c r="I100" s="55">
        <v>4</v>
      </c>
      <c r="J100" s="133"/>
      <c r="K100" s="124"/>
      <c r="L100" s="135"/>
      <c r="M100" s="136"/>
      <c r="N100" s="124"/>
      <c r="O100" s="134"/>
      <c r="P100" s="133"/>
      <c r="Q100" s="124"/>
      <c r="R100" s="135"/>
      <c r="S100" s="136"/>
      <c r="T100" s="124"/>
      <c r="U100" s="134"/>
      <c r="V100" s="133"/>
      <c r="W100" s="124"/>
      <c r="X100" s="135"/>
      <c r="Y100" s="136"/>
      <c r="Z100" s="124">
        <v>30</v>
      </c>
      <c r="AA100" s="135">
        <v>4</v>
      </c>
      <c r="AB100" s="108"/>
      <c r="AC100" s="108"/>
      <c r="AD100" s="108"/>
    </row>
    <row r="101" spans="1:33" s="88" customFormat="1">
      <c r="A101" s="165" t="s">
        <v>58</v>
      </c>
      <c r="B101" s="165"/>
      <c r="C101" s="165"/>
      <c r="D101" s="165"/>
      <c r="E101" s="165"/>
      <c r="F101" s="166">
        <f>SUM(F103+F104)</f>
        <v>158</v>
      </c>
      <c r="G101" s="166">
        <f>SUM(G103:G104)</f>
        <v>158</v>
      </c>
      <c r="H101" s="166">
        <f>SUM(H103:H104)</f>
        <v>250</v>
      </c>
      <c r="I101" s="167">
        <f>SUM(I103:I104)</f>
        <v>10</v>
      </c>
      <c r="J101" s="168">
        <f>SUM(J102)</f>
        <v>0</v>
      </c>
      <c r="K101" s="166">
        <f t="shared" ref="K101:AA101" si="13">SUM(K103:K104)</f>
        <v>0</v>
      </c>
      <c r="L101" s="166">
        <f t="shared" si="13"/>
        <v>0</v>
      </c>
      <c r="M101" s="166">
        <f t="shared" si="13"/>
        <v>0</v>
      </c>
      <c r="N101" s="166">
        <f t="shared" si="13"/>
        <v>0</v>
      </c>
      <c r="O101" s="166">
        <f t="shared" si="13"/>
        <v>0</v>
      </c>
      <c r="P101" s="166">
        <f t="shared" si="13"/>
        <v>0</v>
      </c>
      <c r="Q101" s="166">
        <f t="shared" si="13"/>
        <v>30</v>
      </c>
      <c r="R101" s="169">
        <f t="shared" si="13"/>
        <v>2</v>
      </c>
      <c r="S101" s="170">
        <f t="shared" si="13"/>
        <v>0</v>
      </c>
      <c r="T101" s="166">
        <f t="shared" si="13"/>
        <v>34</v>
      </c>
      <c r="U101" s="167">
        <f t="shared" si="13"/>
        <v>2</v>
      </c>
      <c r="V101" s="168">
        <f t="shared" si="13"/>
        <v>0</v>
      </c>
      <c r="W101" s="166">
        <f t="shared" si="13"/>
        <v>94</v>
      </c>
      <c r="X101" s="169">
        <f t="shared" si="13"/>
        <v>6</v>
      </c>
      <c r="Y101" s="170">
        <f t="shared" si="13"/>
        <v>0</v>
      </c>
      <c r="Z101" s="166">
        <f t="shared" si="13"/>
        <v>0</v>
      </c>
      <c r="AA101" s="169">
        <f t="shared" si="13"/>
        <v>0</v>
      </c>
      <c r="AC101" s="171"/>
      <c r="AD101" s="171"/>
    </row>
    <row r="102" spans="1:33" s="79" customFormat="1">
      <c r="A102" s="172"/>
      <c r="B102" s="173" t="s">
        <v>60</v>
      </c>
      <c r="C102" s="174"/>
      <c r="D102" s="174"/>
      <c r="E102" s="174"/>
      <c r="F102" s="174">
        <f>SUM(F103:F104)</f>
        <v>158</v>
      </c>
      <c r="G102" s="174">
        <f t="shared" ref="G102:AA102" si="14">SUM(G103:G104)</f>
        <v>158</v>
      </c>
      <c r="H102" s="174">
        <f t="shared" si="14"/>
        <v>250</v>
      </c>
      <c r="I102" s="175">
        <f t="shared" si="14"/>
        <v>10</v>
      </c>
      <c r="J102" s="176">
        <f t="shared" si="14"/>
        <v>0</v>
      </c>
      <c r="K102" s="174">
        <f t="shared" si="14"/>
        <v>0</v>
      </c>
      <c r="L102" s="174">
        <f t="shared" si="14"/>
        <v>0</v>
      </c>
      <c r="M102" s="174">
        <f t="shared" si="14"/>
        <v>0</v>
      </c>
      <c r="N102" s="174">
        <f t="shared" si="14"/>
        <v>0</v>
      </c>
      <c r="O102" s="174">
        <f t="shared" si="14"/>
        <v>0</v>
      </c>
      <c r="P102" s="174">
        <f t="shared" si="14"/>
        <v>0</v>
      </c>
      <c r="Q102" s="174">
        <f t="shared" si="14"/>
        <v>30</v>
      </c>
      <c r="R102" s="177">
        <f t="shared" si="14"/>
        <v>2</v>
      </c>
      <c r="S102" s="178">
        <f t="shared" si="14"/>
        <v>0</v>
      </c>
      <c r="T102" s="174">
        <f t="shared" si="14"/>
        <v>34</v>
      </c>
      <c r="U102" s="175">
        <f t="shared" si="14"/>
        <v>2</v>
      </c>
      <c r="V102" s="176">
        <f t="shared" si="14"/>
        <v>0</v>
      </c>
      <c r="W102" s="174">
        <f t="shared" si="14"/>
        <v>94</v>
      </c>
      <c r="X102" s="177">
        <f t="shared" si="14"/>
        <v>6</v>
      </c>
      <c r="Y102" s="178">
        <f t="shared" si="14"/>
        <v>0</v>
      </c>
      <c r="Z102" s="174">
        <f t="shared" si="14"/>
        <v>0</v>
      </c>
      <c r="AA102" s="177">
        <f t="shared" si="14"/>
        <v>0</v>
      </c>
      <c r="AB102" s="171"/>
      <c r="AC102" s="171"/>
      <c r="AD102" s="171"/>
    </row>
    <row r="103" spans="1:33" s="88" customFormat="1">
      <c r="A103" s="52">
        <v>56</v>
      </c>
      <c r="B103" s="179" t="s">
        <v>59</v>
      </c>
      <c r="C103" s="129" t="s">
        <v>51</v>
      </c>
      <c r="D103" s="129" t="s">
        <v>55</v>
      </c>
      <c r="E103" s="129" t="s">
        <v>46</v>
      </c>
      <c r="F103" s="180">
        <v>8</v>
      </c>
      <c r="G103" s="180">
        <v>8</v>
      </c>
      <c r="H103" s="181">
        <f>25*I103</f>
        <v>0</v>
      </c>
      <c r="I103" s="181">
        <v>0</v>
      </c>
      <c r="J103" s="128"/>
      <c r="K103" s="129"/>
      <c r="L103" s="182"/>
      <c r="M103" s="183"/>
      <c r="N103" s="129"/>
      <c r="O103" s="130"/>
      <c r="P103" s="128"/>
      <c r="Q103" s="129"/>
      <c r="R103" s="182"/>
      <c r="S103" s="183"/>
      <c r="T103" s="129">
        <v>4</v>
      </c>
      <c r="U103" s="130">
        <v>0</v>
      </c>
      <c r="V103" s="128"/>
      <c r="W103" s="129">
        <v>4</v>
      </c>
      <c r="X103" s="182">
        <v>0</v>
      </c>
      <c r="Y103" s="183"/>
      <c r="Z103" s="129"/>
      <c r="AA103" s="182"/>
      <c r="AB103" s="171"/>
      <c r="AC103" s="171"/>
      <c r="AD103" s="171"/>
    </row>
    <row r="104" spans="1:33" s="79" customFormat="1">
      <c r="A104" s="52">
        <v>57</v>
      </c>
      <c r="B104" s="114" t="s">
        <v>60</v>
      </c>
      <c r="C104" s="71" t="s">
        <v>51</v>
      </c>
      <c r="D104" s="71" t="s">
        <v>51</v>
      </c>
      <c r="E104" s="71" t="s">
        <v>46</v>
      </c>
      <c r="F104" s="54">
        <v>150</v>
      </c>
      <c r="G104" s="54">
        <v>150</v>
      </c>
      <c r="H104" s="181">
        <f>25*I104</f>
        <v>250</v>
      </c>
      <c r="I104" s="55">
        <v>10</v>
      </c>
      <c r="J104" s="56"/>
      <c r="K104" s="71"/>
      <c r="L104" s="58"/>
      <c r="M104" s="72"/>
      <c r="N104" s="71"/>
      <c r="O104" s="98"/>
      <c r="P104" s="56"/>
      <c r="Q104" s="71">
        <v>30</v>
      </c>
      <c r="R104" s="58">
        <v>2</v>
      </c>
      <c r="S104" s="72"/>
      <c r="T104" s="71">
        <v>30</v>
      </c>
      <c r="U104" s="98">
        <v>2</v>
      </c>
      <c r="V104" s="56"/>
      <c r="W104" s="71">
        <v>90</v>
      </c>
      <c r="X104" s="58">
        <v>6</v>
      </c>
      <c r="Y104" s="72"/>
      <c r="Z104" s="71"/>
      <c r="AA104" s="58"/>
      <c r="AB104" s="171"/>
      <c r="AC104" s="171"/>
      <c r="AD104" s="171"/>
    </row>
    <row r="105" spans="1:33" s="79" customFormat="1">
      <c r="A105" s="165" t="s">
        <v>128</v>
      </c>
      <c r="B105" s="165"/>
      <c r="C105" s="165"/>
      <c r="D105" s="165"/>
      <c r="E105" s="165"/>
      <c r="F105" s="166">
        <f t="shared" ref="F105:AA105" si="15">SUM(F106:F106)</f>
        <v>4</v>
      </c>
      <c r="G105" s="166">
        <f t="shared" si="15"/>
        <v>0</v>
      </c>
      <c r="H105" s="166">
        <f t="shared" si="15"/>
        <v>0</v>
      </c>
      <c r="I105" s="167">
        <f t="shared" si="15"/>
        <v>0</v>
      </c>
      <c r="J105" s="168">
        <f t="shared" si="15"/>
        <v>4</v>
      </c>
      <c r="K105" s="166">
        <f t="shared" si="15"/>
        <v>0</v>
      </c>
      <c r="L105" s="166">
        <f t="shared" si="15"/>
        <v>0</v>
      </c>
      <c r="M105" s="166">
        <f t="shared" si="15"/>
        <v>0</v>
      </c>
      <c r="N105" s="166">
        <f t="shared" si="15"/>
        <v>0</v>
      </c>
      <c r="O105" s="166">
        <f t="shared" si="15"/>
        <v>0</v>
      </c>
      <c r="P105" s="166">
        <f t="shared" si="15"/>
        <v>0</v>
      </c>
      <c r="Q105" s="166">
        <f t="shared" si="15"/>
        <v>0</v>
      </c>
      <c r="R105" s="169">
        <f t="shared" si="15"/>
        <v>0</v>
      </c>
      <c r="S105" s="170">
        <f t="shared" si="15"/>
        <v>0</v>
      </c>
      <c r="T105" s="166">
        <f t="shared" si="15"/>
        <v>0</v>
      </c>
      <c r="U105" s="167">
        <f t="shared" si="15"/>
        <v>0</v>
      </c>
      <c r="V105" s="168">
        <f t="shared" si="15"/>
        <v>0</v>
      </c>
      <c r="W105" s="166">
        <f t="shared" si="15"/>
        <v>0</v>
      </c>
      <c r="X105" s="169">
        <f t="shared" si="15"/>
        <v>0</v>
      </c>
      <c r="Y105" s="170">
        <f t="shared" si="15"/>
        <v>0</v>
      </c>
      <c r="Z105" s="166">
        <f t="shared" si="15"/>
        <v>0</v>
      </c>
      <c r="AA105" s="169">
        <f t="shared" si="15"/>
        <v>0</v>
      </c>
    </row>
    <row r="106" spans="1:33" s="196" customFormat="1" ht="16.5" thickBot="1">
      <c r="A106" s="52">
        <v>59</v>
      </c>
      <c r="B106" s="184" t="s">
        <v>131</v>
      </c>
      <c r="C106" s="124" t="s">
        <v>51</v>
      </c>
      <c r="D106" s="124" t="s">
        <v>55</v>
      </c>
      <c r="E106" s="124" t="s">
        <v>57</v>
      </c>
      <c r="F106" s="185">
        <v>4</v>
      </c>
      <c r="G106" s="185">
        <v>0</v>
      </c>
      <c r="H106" s="55">
        <f>25*I106</f>
        <v>0</v>
      </c>
      <c r="I106" s="186">
        <v>0</v>
      </c>
      <c r="J106" s="115">
        <v>4</v>
      </c>
      <c r="K106" s="116"/>
      <c r="L106" s="117">
        <v>0</v>
      </c>
      <c r="M106" s="187"/>
      <c r="N106" s="116"/>
      <c r="O106" s="188"/>
      <c r="P106" s="115"/>
      <c r="Q106" s="116"/>
      <c r="R106" s="117"/>
      <c r="S106" s="189"/>
      <c r="T106" s="190"/>
      <c r="U106" s="191"/>
      <c r="V106" s="192"/>
      <c r="W106" s="190"/>
      <c r="X106" s="193"/>
      <c r="Y106" s="189"/>
      <c r="Z106" s="190"/>
      <c r="AA106" s="193"/>
      <c r="AB106" s="194" t="s">
        <v>38</v>
      </c>
      <c r="AC106" s="195" t="s">
        <v>39</v>
      </c>
      <c r="AD106" s="195" t="s">
        <v>40</v>
      </c>
    </row>
    <row r="107" spans="1:33" s="196" customFormat="1">
      <c r="A107" s="252" t="s">
        <v>132</v>
      </c>
      <c r="B107" s="253"/>
      <c r="C107" s="253"/>
      <c r="D107" s="253"/>
      <c r="E107" s="254"/>
      <c r="F107" s="197">
        <f>F26+F30+F34+F45+F53+F102+F105</f>
        <v>1317</v>
      </c>
      <c r="G107" s="197">
        <f t="shared" ref="G107:AA107" si="16">G26+G30+G34+G45+G53+G102+G105</f>
        <v>957</v>
      </c>
      <c r="H107" s="197">
        <f t="shared" si="16"/>
        <v>4500</v>
      </c>
      <c r="I107" s="197">
        <f t="shared" si="16"/>
        <v>180</v>
      </c>
      <c r="J107" s="198">
        <f t="shared" si="16"/>
        <v>112</v>
      </c>
      <c r="K107" s="198">
        <f t="shared" si="16"/>
        <v>84</v>
      </c>
      <c r="L107" s="198">
        <f t="shared" si="16"/>
        <v>30</v>
      </c>
      <c r="M107" s="198">
        <f t="shared" si="16"/>
        <v>64</v>
      </c>
      <c r="N107" s="198">
        <f t="shared" si="16"/>
        <v>131</v>
      </c>
      <c r="O107" s="198">
        <f t="shared" si="16"/>
        <v>30</v>
      </c>
      <c r="P107" s="198">
        <f t="shared" si="16"/>
        <v>64</v>
      </c>
      <c r="Q107" s="198">
        <f t="shared" si="16"/>
        <v>176</v>
      </c>
      <c r="R107" s="198">
        <f t="shared" si="16"/>
        <v>30</v>
      </c>
      <c r="S107" s="197">
        <f t="shared" si="16"/>
        <v>54</v>
      </c>
      <c r="T107" s="197">
        <f t="shared" si="16"/>
        <v>181</v>
      </c>
      <c r="U107" s="199">
        <f t="shared" si="16"/>
        <v>30</v>
      </c>
      <c r="V107" s="200">
        <f t="shared" si="16"/>
        <v>54</v>
      </c>
      <c r="W107" s="197">
        <f t="shared" si="16"/>
        <v>229</v>
      </c>
      <c r="X107" s="201">
        <f t="shared" si="16"/>
        <v>30</v>
      </c>
      <c r="Y107" s="202">
        <f t="shared" si="16"/>
        <v>18</v>
      </c>
      <c r="Z107" s="197">
        <f t="shared" si="16"/>
        <v>156</v>
      </c>
      <c r="AA107" s="201">
        <f t="shared" si="16"/>
        <v>30</v>
      </c>
      <c r="AB107" s="202">
        <f>J107+M107+P107+S107+V107+Y107</f>
        <v>366</v>
      </c>
      <c r="AC107" s="197">
        <f>K107+N107+Q107+T107+W107+Z107</f>
        <v>957</v>
      </c>
      <c r="AD107" s="197">
        <f>L107+O107+R107+U107+X107+AA107</f>
        <v>180</v>
      </c>
    </row>
    <row r="108" spans="1:33" s="196" customFormat="1">
      <c r="A108" s="238"/>
      <c r="B108" s="238"/>
      <c r="C108" s="203"/>
      <c r="D108" s="203"/>
      <c r="E108" s="203"/>
      <c r="F108" s="239" t="s">
        <v>36</v>
      </c>
      <c r="G108" s="240"/>
      <c r="H108" s="240"/>
      <c r="I108" s="241"/>
      <c r="J108" s="236">
        <f>J107+K107</f>
        <v>196</v>
      </c>
      <c r="K108" s="237"/>
      <c r="L108" s="113"/>
      <c r="M108" s="236">
        <f>M107+N107</f>
        <v>195</v>
      </c>
      <c r="N108" s="237"/>
      <c r="O108" s="113"/>
      <c r="P108" s="236">
        <f>P107+Q107</f>
        <v>240</v>
      </c>
      <c r="Q108" s="237"/>
      <c r="R108" s="113"/>
      <c r="S108" s="236">
        <f>S107+T107</f>
        <v>235</v>
      </c>
      <c r="T108" s="237"/>
      <c r="U108" s="204"/>
      <c r="V108" s="246">
        <f>V107+W107</f>
        <v>283</v>
      </c>
      <c r="W108" s="237"/>
      <c r="X108" s="205"/>
      <c r="Y108" s="242">
        <f>Y107+Z107</f>
        <v>174</v>
      </c>
      <c r="Z108" s="237"/>
      <c r="AA108" s="205"/>
      <c r="AB108" s="206">
        <f>AB107+AC107</f>
        <v>1323</v>
      </c>
      <c r="AC108" s="89"/>
      <c r="AD108" s="207"/>
    </row>
    <row r="109" spans="1:33" s="196" customFormat="1">
      <c r="A109" s="252" t="s">
        <v>133</v>
      </c>
      <c r="B109" s="253"/>
      <c r="C109" s="253"/>
      <c r="D109" s="253"/>
      <c r="E109" s="254"/>
      <c r="F109" s="197">
        <f t="shared" ref="F109:AA109" si="17">F26+F30+F34+F45+F76+F105+F102</f>
        <v>1314</v>
      </c>
      <c r="G109" s="197">
        <f t="shared" si="17"/>
        <v>954</v>
      </c>
      <c r="H109" s="197">
        <f t="shared" si="17"/>
        <v>4500</v>
      </c>
      <c r="I109" s="197">
        <f t="shared" si="17"/>
        <v>180</v>
      </c>
      <c r="J109" s="197">
        <f t="shared" si="17"/>
        <v>112</v>
      </c>
      <c r="K109" s="197">
        <f t="shared" si="17"/>
        <v>84</v>
      </c>
      <c r="L109" s="197">
        <f t="shared" si="17"/>
        <v>30</v>
      </c>
      <c r="M109" s="197">
        <f t="shared" si="17"/>
        <v>64</v>
      </c>
      <c r="N109" s="197">
        <f t="shared" si="17"/>
        <v>131</v>
      </c>
      <c r="O109" s="197">
        <f t="shared" si="17"/>
        <v>30</v>
      </c>
      <c r="P109" s="197">
        <f t="shared" si="17"/>
        <v>64</v>
      </c>
      <c r="Q109" s="197">
        <f t="shared" si="17"/>
        <v>188</v>
      </c>
      <c r="R109" s="197">
        <f t="shared" si="17"/>
        <v>30</v>
      </c>
      <c r="S109" s="197">
        <f t="shared" si="17"/>
        <v>36</v>
      </c>
      <c r="T109" s="197">
        <f t="shared" si="17"/>
        <v>190</v>
      </c>
      <c r="U109" s="199">
        <f t="shared" si="17"/>
        <v>30</v>
      </c>
      <c r="V109" s="200">
        <f t="shared" si="17"/>
        <v>48</v>
      </c>
      <c r="W109" s="197">
        <f t="shared" si="17"/>
        <v>229</v>
      </c>
      <c r="X109" s="201">
        <f t="shared" si="17"/>
        <v>30</v>
      </c>
      <c r="Y109" s="202">
        <f t="shared" si="17"/>
        <v>18</v>
      </c>
      <c r="Z109" s="197">
        <f t="shared" si="17"/>
        <v>150</v>
      </c>
      <c r="AA109" s="201">
        <f t="shared" si="17"/>
        <v>30</v>
      </c>
      <c r="AB109" s="202">
        <f>J109+M109+P109+S109+V109+Y109</f>
        <v>342</v>
      </c>
      <c r="AC109" s="197">
        <f>K109+N17+AC34+Q109+T109+W109+Z109</f>
        <v>841</v>
      </c>
      <c r="AD109" s="197">
        <f>L109+O109+R109+U109+X109+AA109</f>
        <v>180</v>
      </c>
    </row>
    <row r="110" spans="1:33" s="196" customFormat="1" ht="16.5" thickBot="1">
      <c r="A110" s="238"/>
      <c r="B110" s="238"/>
      <c r="C110" s="203"/>
      <c r="D110" s="203"/>
      <c r="E110" s="203"/>
      <c r="F110" s="239" t="s">
        <v>36</v>
      </c>
      <c r="G110" s="240"/>
      <c r="H110" s="240"/>
      <c r="I110" s="241"/>
      <c r="J110" s="236">
        <f>J109+K109</f>
        <v>196</v>
      </c>
      <c r="K110" s="237"/>
      <c r="L110" s="113"/>
      <c r="M110" s="236">
        <f>M109+N109</f>
        <v>195</v>
      </c>
      <c r="N110" s="237"/>
      <c r="O110" s="113"/>
      <c r="P110" s="236">
        <f>P109+Q109</f>
        <v>252</v>
      </c>
      <c r="Q110" s="237"/>
      <c r="R110" s="113"/>
      <c r="S110" s="236">
        <f>S109+T109</f>
        <v>226</v>
      </c>
      <c r="T110" s="237"/>
      <c r="U110" s="204"/>
      <c r="V110" s="243">
        <f>V109+W109</f>
        <v>277</v>
      </c>
      <c r="W110" s="244"/>
      <c r="X110" s="208"/>
      <c r="Y110" s="245">
        <f>Y109+Z109</f>
        <v>168</v>
      </c>
      <c r="Z110" s="244"/>
      <c r="AA110" s="208"/>
      <c r="AB110" s="206">
        <f>AB109+AC109</f>
        <v>1183</v>
      </c>
      <c r="AC110" s="89"/>
      <c r="AD110" s="89"/>
    </row>
    <row r="111" spans="1:33" s="196" customFormat="1">
      <c r="A111" s="82"/>
      <c r="B111" s="209"/>
      <c r="C111" s="209"/>
      <c r="D111" s="209"/>
      <c r="E111" s="82"/>
      <c r="F111" s="210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</row>
    <row r="112" spans="1:33" s="196" customFormat="1">
      <c r="A112" s="82"/>
      <c r="B112" s="81"/>
      <c r="C112" s="209"/>
      <c r="D112" s="209"/>
      <c r="E112" s="82"/>
      <c r="F112" s="21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212"/>
      <c r="AC112" s="212"/>
      <c r="AD112" s="212"/>
      <c r="AE112" s="212"/>
      <c r="AF112" s="212"/>
      <c r="AG112" s="212"/>
    </row>
    <row r="113" spans="1:37" s="79" customFormat="1">
      <c r="A113" s="82"/>
      <c r="B113" s="213"/>
      <c r="C113" s="209"/>
      <c r="D113" s="209"/>
      <c r="E113" s="82"/>
      <c r="F113" s="21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214"/>
      <c r="AC113" s="214"/>
      <c r="AD113" s="214"/>
      <c r="AE113" s="214"/>
      <c r="AF113" s="214"/>
      <c r="AG113" s="214"/>
      <c r="AH113" s="215"/>
      <c r="AI113" s="215"/>
      <c r="AJ113" s="215"/>
      <c r="AK113" s="215"/>
    </row>
    <row r="114" spans="1:37" s="79" customFormat="1">
      <c r="A114" s="82"/>
      <c r="B114" s="81"/>
      <c r="C114" s="209"/>
      <c r="D114" s="209"/>
      <c r="E114" s="82"/>
      <c r="F114" s="211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4"/>
      <c r="AC114" s="214"/>
      <c r="AD114" s="214"/>
      <c r="AE114" s="214"/>
      <c r="AF114" s="214"/>
      <c r="AG114" s="214"/>
    </row>
    <row r="115" spans="1:37" s="79" customFormat="1">
      <c r="A115" s="82"/>
      <c r="B115" s="81"/>
      <c r="C115" s="209"/>
      <c r="D115" s="209"/>
      <c r="E115" s="82"/>
      <c r="F115" s="211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214"/>
      <c r="AC115" s="214"/>
      <c r="AD115" s="214"/>
      <c r="AE115" s="214"/>
      <c r="AF115" s="214"/>
      <c r="AG115" s="214"/>
    </row>
    <row r="116" spans="1:37" s="196" customFormat="1">
      <c r="A116" s="82"/>
      <c r="B116" s="213"/>
      <c r="C116" s="209"/>
      <c r="D116" s="209"/>
      <c r="E116" s="82"/>
      <c r="F116" s="211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212"/>
      <c r="AC116" s="212"/>
      <c r="AD116" s="212"/>
      <c r="AE116" s="212"/>
      <c r="AF116" s="212"/>
      <c r="AG116" s="212"/>
    </row>
    <row r="117" spans="1:37" s="196" customFormat="1">
      <c r="A117" s="82"/>
      <c r="B117" s="81"/>
      <c r="C117" s="81"/>
      <c r="D117" s="81"/>
      <c r="E117" s="82"/>
      <c r="F117" s="210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212"/>
      <c r="AC117" s="212"/>
      <c r="AD117" s="212"/>
      <c r="AE117" s="212"/>
      <c r="AF117" s="212"/>
      <c r="AG117" s="212"/>
    </row>
    <row r="118" spans="1:37" s="196" customFormat="1">
      <c r="A118" s="82"/>
      <c r="B118" s="209"/>
      <c r="C118" s="209"/>
      <c r="D118" s="209"/>
      <c r="E118" s="82"/>
      <c r="F118" s="210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2"/>
      <c r="AC118" s="212"/>
      <c r="AD118" s="212"/>
      <c r="AE118" s="212"/>
      <c r="AF118" s="212"/>
      <c r="AG118" s="212"/>
    </row>
    <row r="119" spans="1:37" s="196" customFormat="1">
      <c r="A119" s="82"/>
      <c r="B119" s="81"/>
      <c r="C119" s="81"/>
      <c r="D119" s="81"/>
      <c r="E119" s="82"/>
      <c r="F119" s="210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2"/>
      <c r="AC119" s="212"/>
      <c r="AD119" s="212"/>
      <c r="AE119" s="212"/>
      <c r="AF119" s="212"/>
      <c r="AG119" s="212"/>
    </row>
    <row r="120" spans="1:37" s="196" customFormat="1">
      <c r="A120" s="82"/>
      <c r="B120" s="209"/>
      <c r="C120" s="82"/>
      <c r="D120" s="82"/>
      <c r="E120" s="82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2"/>
      <c r="AC120" s="212"/>
      <c r="AD120" s="212"/>
      <c r="AE120" s="212"/>
      <c r="AF120" s="212"/>
      <c r="AG120" s="212"/>
    </row>
    <row r="121" spans="1:37" s="196" customFormat="1">
      <c r="A121" s="82"/>
      <c r="B121" s="209"/>
      <c r="C121" s="82"/>
      <c r="D121" s="82"/>
      <c r="E121" s="82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7"/>
      <c r="AC121" s="217"/>
      <c r="AD121" s="217"/>
      <c r="AE121" s="217"/>
      <c r="AF121" s="217"/>
      <c r="AG121" s="217"/>
    </row>
    <row r="122" spans="1:37" s="196" customFormat="1">
      <c r="A122" s="82"/>
      <c r="B122" s="218"/>
      <c r="C122" s="82"/>
      <c r="D122" s="82"/>
      <c r="E122" s="82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7"/>
      <c r="AC122" s="217"/>
      <c r="AD122" s="217"/>
      <c r="AE122" s="217"/>
      <c r="AF122" s="217"/>
      <c r="AG122" s="217"/>
    </row>
    <row r="123" spans="1:37" s="196" customFormat="1">
      <c r="A123" s="82"/>
      <c r="B123" s="209"/>
      <c r="C123" s="82"/>
      <c r="D123" s="82"/>
      <c r="E123" s="82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7"/>
      <c r="AC123" s="217"/>
      <c r="AD123" s="217"/>
      <c r="AE123" s="217"/>
      <c r="AF123" s="217"/>
      <c r="AG123" s="217"/>
    </row>
    <row r="124" spans="1:37" s="196" customFormat="1">
      <c r="A124" s="82"/>
      <c r="B124" s="209"/>
      <c r="C124" s="82"/>
      <c r="D124" s="82"/>
      <c r="E124" s="82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7"/>
      <c r="AC124" s="217"/>
      <c r="AD124" s="217"/>
      <c r="AE124" s="217"/>
      <c r="AF124" s="217"/>
      <c r="AG124" s="217"/>
    </row>
    <row r="125" spans="1:37" s="196" customFormat="1">
      <c r="A125" s="82"/>
      <c r="B125" s="209"/>
      <c r="C125" s="82"/>
      <c r="D125" s="82"/>
      <c r="E125" s="82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7"/>
      <c r="AC125" s="217"/>
      <c r="AD125" s="217"/>
      <c r="AE125" s="217"/>
      <c r="AF125" s="217"/>
      <c r="AG125" s="217"/>
    </row>
    <row r="126" spans="1:37" s="196" customFormat="1">
      <c r="A126" s="219"/>
      <c r="B126" s="215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7"/>
      <c r="AC126" s="217"/>
      <c r="AD126" s="217"/>
      <c r="AE126" s="217"/>
      <c r="AF126" s="217"/>
      <c r="AG126" s="217"/>
    </row>
    <row r="127" spans="1:37" s="196" customFormat="1">
      <c r="A127" s="108"/>
      <c r="B127" s="7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7"/>
      <c r="AC127" s="217"/>
      <c r="AD127" s="217"/>
      <c r="AE127" s="217"/>
      <c r="AF127" s="217"/>
      <c r="AG127" s="217"/>
    </row>
    <row r="128" spans="1:37" s="196" customFormat="1">
      <c r="A128" s="108"/>
      <c r="B128" s="7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7"/>
      <c r="AC128" s="217"/>
      <c r="AD128" s="217"/>
      <c r="AE128" s="217"/>
      <c r="AF128" s="217"/>
      <c r="AG128" s="217"/>
    </row>
    <row r="129" spans="1:33" s="196" customFormat="1">
      <c r="A129" s="108"/>
      <c r="B129" s="7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7"/>
      <c r="AC129" s="217"/>
      <c r="AD129" s="217"/>
      <c r="AE129" s="217"/>
      <c r="AF129" s="217"/>
      <c r="AG129" s="217"/>
    </row>
    <row r="130" spans="1:33" s="196" customFormat="1">
      <c r="A130" s="108"/>
      <c r="B130" s="7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7"/>
      <c r="AC130" s="217"/>
      <c r="AD130" s="217"/>
      <c r="AE130" s="217"/>
      <c r="AF130" s="217"/>
      <c r="AG130" s="217"/>
    </row>
    <row r="131" spans="1:33" s="196" customFormat="1">
      <c r="A131" s="108"/>
      <c r="B131" s="7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7"/>
      <c r="AC131" s="217"/>
      <c r="AD131" s="217"/>
      <c r="AE131" s="217"/>
      <c r="AF131" s="217"/>
      <c r="AG131" s="217"/>
    </row>
    <row r="132" spans="1:33" s="196" customFormat="1">
      <c r="A132" s="108"/>
      <c r="B132" s="7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7"/>
      <c r="AC132" s="217"/>
      <c r="AD132" s="217"/>
      <c r="AE132" s="217"/>
      <c r="AF132" s="217"/>
      <c r="AG132" s="217"/>
    </row>
    <row r="133" spans="1:33" s="196" customFormat="1">
      <c r="A133" s="108"/>
      <c r="B133" s="7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7"/>
      <c r="AC133" s="217"/>
      <c r="AD133" s="217"/>
      <c r="AE133" s="217"/>
      <c r="AF133" s="217"/>
      <c r="AG133" s="217"/>
    </row>
    <row r="134" spans="1:33" s="196" customFormat="1">
      <c r="A134" s="108"/>
      <c r="B134" s="7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7"/>
      <c r="AC134" s="217"/>
      <c r="AD134" s="217"/>
      <c r="AE134" s="217"/>
      <c r="AF134" s="217"/>
      <c r="AG134" s="217"/>
    </row>
    <row r="135" spans="1:33" s="196" customFormat="1">
      <c r="A135" s="108"/>
      <c r="B135" s="7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7"/>
      <c r="AC135" s="217"/>
      <c r="AD135" s="217"/>
      <c r="AE135" s="217"/>
      <c r="AF135" s="217"/>
      <c r="AG135" s="217"/>
    </row>
    <row r="136" spans="1:33" s="196" customFormat="1">
      <c r="A136" s="108"/>
      <c r="B136" s="7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7"/>
      <c r="AC136" s="217"/>
      <c r="AD136" s="217"/>
      <c r="AE136" s="217"/>
      <c r="AF136" s="217"/>
      <c r="AG136" s="217"/>
    </row>
    <row r="137" spans="1:33" s="196" customFormat="1">
      <c r="A137" s="108"/>
      <c r="B137" s="7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7"/>
      <c r="AC137" s="217"/>
      <c r="AD137" s="217"/>
      <c r="AE137" s="217"/>
      <c r="AF137" s="217"/>
      <c r="AG137" s="217"/>
    </row>
    <row r="138" spans="1:33" s="196" customFormat="1">
      <c r="A138" s="108"/>
      <c r="B138" s="7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7"/>
      <c r="AC138" s="217"/>
      <c r="AD138" s="217"/>
      <c r="AE138" s="217"/>
      <c r="AF138" s="217"/>
      <c r="AG138" s="217"/>
    </row>
    <row r="139" spans="1:33" s="196" customFormat="1">
      <c r="A139" s="108"/>
      <c r="B139" s="7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7"/>
      <c r="AC139" s="217"/>
      <c r="AD139" s="217"/>
      <c r="AE139" s="217"/>
      <c r="AF139" s="217"/>
      <c r="AG139" s="217"/>
    </row>
    <row r="140" spans="1:33" s="196" customFormat="1">
      <c r="A140" s="108"/>
      <c r="B140" s="7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7"/>
      <c r="AC140" s="217"/>
      <c r="AD140" s="217"/>
      <c r="AE140" s="217"/>
      <c r="AF140" s="217"/>
      <c r="AG140" s="217"/>
    </row>
    <row r="141" spans="1:33" s="196" customFormat="1">
      <c r="A141" s="108"/>
      <c r="B141" s="7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7"/>
      <c r="AC141" s="217"/>
      <c r="AD141" s="217"/>
      <c r="AE141" s="217"/>
      <c r="AF141" s="217"/>
      <c r="AG141" s="217"/>
    </row>
    <row r="142" spans="1:33" s="196" customFormat="1">
      <c r="A142" s="108"/>
      <c r="B142" s="7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7"/>
      <c r="AC142" s="217"/>
      <c r="AD142" s="217"/>
      <c r="AE142" s="217"/>
      <c r="AF142" s="217"/>
      <c r="AG142" s="217"/>
    </row>
    <row r="143" spans="1:33" s="196" customFormat="1">
      <c r="A143" s="108"/>
      <c r="B143" s="7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7"/>
      <c r="AC143" s="217"/>
      <c r="AD143" s="217"/>
      <c r="AE143" s="217"/>
      <c r="AF143" s="217"/>
      <c r="AG143" s="217"/>
    </row>
    <row r="144" spans="1:33" s="196" customFormat="1">
      <c r="A144" s="108"/>
      <c r="B144" s="7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7"/>
      <c r="AC144" s="217"/>
      <c r="AD144" s="217"/>
      <c r="AE144" s="217"/>
      <c r="AF144" s="217"/>
      <c r="AG144" s="217"/>
    </row>
    <row r="145" spans="1:33" s="196" customFormat="1">
      <c r="A145" s="108"/>
      <c r="B145" s="7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7"/>
      <c r="AC145" s="217"/>
      <c r="AD145" s="217"/>
      <c r="AE145" s="217"/>
      <c r="AF145" s="217"/>
      <c r="AG145" s="217"/>
    </row>
    <row r="146" spans="1:33" s="196" customFormat="1">
      <c r="A146" s="108"/>
      <c r="B146" s="7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7"/>
      <c r="AC146" s="217"/>
      <c r="AD146" s="217"/>
      <c r="AE146" s="217"/>
      <c r="AF146" s="217"/>
      <c r="AG146" s="217"/>
    </row>
    <row r="147" spans="1:33" s="196" customFormat="1">
      <c r="A147" s="108"/>
      <c r="B147" s="7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7"/>
      <c r="AC147" s="217"/>
      <c r="AD147" s="217"/>
      <c r="AE147" s="217"/>
      <c r="AF147" s="217"/>
      <c r="AG147" s="217"/>
    </row>
    <row r="148" spans="1:33" s="196" customFormat="1">
      <c r="A148" s="108"/>
      <c r="B148" s="7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7"/>
      <c r="AC148" s="217"/>
      <c r="AD148" s="217"/>
      <c r="AE148" s="217"/>
      <c r="AF148" s="217"/>
      <c r="AG148" s="217"/>
    </row>
    <row r="149" spans="1:33" s="196" customFormat="1">
      <c r="A149" s="108"/>
      <c r="B149" s="7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7"/>
      <c r="AC149" s="217"/>
      <c r="AD149" s="217"/>
      <c r="AE149" s="217"/>
      <c r="AF149" s="217"/>
      <c r="AG149" s="217"/>
    </row>
    <row r="150" spans="1:33" s="196" customFormat="1">
      <c r="A150" s="108"/>
      <c r="B150" s="7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7"/>
      <c r="AC150" s="217"/>
      <c r="AD150" s="217"/>
      <c r="AE150" s="217"/>
      <c r="AF150" s="217"/>
      <c r="AG150" s="217"/>
    </row>
    <row r="151" spans="1:33">
      <c r="A151" s="108"/>
      <c r="B151" s="7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85"/>
      <c r="AC151" s="85"/>
      <c r="AD151" s="85"/>
      <c r="AE151" s="85"/>
      <c r="AF151" s="85"/>
      <c r="AG151" s="85"/>
    </row>
    <row r="152" spans="1:33">
      <c r="A152" s="108"/>
      <c r="B152" s="7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85"/>
      <c r="AC152" s="85"/>
      <c r="AD152" s="85"/>
      <c r="AE152" s="85"/>
      <c r="AF152" s="85"/>
      <c r="AG152" s="85"/>
    </row>
    <row r="153" spans="1:33">
      <c r="C153" s="221"/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  <c r="X153" s="221"/>
      <c r="Y153" s="221"/>
      <c r="Z153" s="221"/>
      <c r="AA153" s="221"/>
      <c r="AB153" s="85"/>
      <c r="AC153" s="85"/>
      <c r="AD153" s="85"/>
      <c r="AE153" s="85"/>
      <c r="AF153" s="85"/>
      <c r="AG153" s="85"/>
    </row>
    <row r="154" spans="1:33">
      <c r="C154" s="221"/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85"/>
      <c r="AC154" s="85"/>
      <c r="AD154" s="85"/>
      <c r="AE154" s="85"/>
      <c r="AF154" s="85"/>
      <c r="AG154" s="85"/>
    </row>
    <row r="155" spans="1:33">
      <c r="C155" s="221"/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  <c r="X155" s="221"/>
      <c r="Y155" s="221"/>
      <c r="Z155" s="221"/>
      <c r="AA155" s="221"/>
      <c r="AB155" s="85"/>
      <c r="AC155" s="85"/>
      <c r="AD155" s="85"/>
      <c r="AE155" s="85"/>
      <c r="AF155" s="85"/>
      <c r="AG155" s="85"/>
    </row>
    <row r="156" spans="1:33">
      <c r="C156" s="221"/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  <c r="X156" s="221"/>
      <c r="Y156" s="221"/>
      <c r="Z156" s="221"/>
      <c r="AA156" s="221"/>
      <c r="AB156" s="85"/>
      <c r="AC156" s="85"/>
      <c r="AD156" s="85"/>
      <c r="AE156" s="85"/>
      <c r="AF156" s="85"/>
      <c r="AG156" s="85"/>
    </row>
    <row r="157" spans="1:33">
      <c r="C157" s="221"/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  <c r="X157" s="221"/>
      <c r="Y157" s="221"/>
      <c r="Z157" s="221"/>
      <c r="AA157" s="221"/>
      <c r="AB157" s="85"/>
      <c r="AC157" s="85"/>
      <c r="AD157" s="85"/>
      <c r="AE157" s="85"/>
      <c r="AF157" s="85"/>
      <c r="AG157" s="85"/>
    </row>
    <row r="158" spans="1:33">
      <c r="C158" s="221"/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  <c r="X158" s="221"/>
      <c r="Y158" s="221"/>
      <c r="Z158" s="221"/>
      <c r="AA158" s="221"/>
      <c r="AB158" s="85"/>
      <c r="AC158" s="85"/>
      <c r="AD158" s="85"/>
      <c r="AE158" s="85"/>
      <c r="AF158" s="85"/>
      <c r="AG158" s="85"/>
    </row>
    <row r="159" spans="1:33">
      <c r="C159" s="221"/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  <c r="X159" s="221"/>
      <c r="Y159" s="221"/>
      <c r="Z159" s="221"/>
      <c r="AA159" s="221"/>
      <c r="AB159" s="85"/>
      <c r="AC159" s="85"/>
      <c r="AD159" s="85"/>
      <c r="AE159" s="85"/>
      <c r="AF159" s="85"/>
      <c r="AG159" s="85"/>
    </row>
    <row r="160" spans="1:33"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85"/>
      <c r="AC160" s="85"/>
      <c r="AD160" s="85"/>
      <c r="AE160" s="85"/>
      <c r="AF160" s="85"/>
      <c r="AG160" s="85"/>
    </row>
    <row r="161" spans="3:33">
      <c r="C161" s="221"/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  <c r="X161" s="221"/>
      <c r="Y161" s="221"/>
      <c r="Z161" s="221"/>
      <c r="AA161" s="221"/>
      <c r="AB161" s="85"/>
      <c r="AC161" s="85"/>
      <c r="AD161" s="85"/>
      <c r="AE161" s="85"/>
      <c r="AF161" s="85"/>
      <c r="AG161" s="85"/>
    </row>
    <row r="162" spans="3:33"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  <c r="X162" s="221"/>
      <c r="Y162" s="221"/>
      <c r="Z162" s="221"/>
      <c r="AA162" s="221"/>
      <c r="AB162" s="85"/>
      <c r="AC162" s="85"/>
      <c r="AD162" s="85"/>
      <c r="AE162" s="85"/>
      <c r="AF162" s="85"/>
      <c r="AG162" s="85"/>
    </row>
    <row r="163" spans="3:33"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  <c r="X163" s="221"/>
      <c r="Y163" s="221"/>
      <c r="Z163" s="221"/>
      <c r="AA163" s="221"/>
      <c r="AB163" s="85"/>
      <c r="AC163" s="85"/>
      <c r="AD163" s="85"/>
      <c r="AE163" s="85"/>
      <c r="AF163" s="85"/>
      <c r="AG163" s="85"/>
    </row>
    <row r="164" spans="3:33"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  <c r="X164" s="221"/>
      <c r="Y164" s="221"/>
      <c r="Z164" s="221"/>
      <c r="AA164" s="221"/>
      <c r="AB164" s="85"/>
      <c r="AC164" s="85"/>
      <c r="AD164" s="85"/>
      <c r="AE164" s="85"/>
      <c r="AF164" s="85"/>
      <c r="AG164" s="85"/>
    </row>
    <row r="165" spans="3:33">
      <c r="C165" s="221"/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  <c r="X165" s="221"/>
      <c r="Y165" s="221"/>
      <c r="Z165" s="221"/>
      <c r="AA165" s="221"/>
      <c r="AB165" s="85"/>
      <c r="AC165" s="85"/>
      <c r="AD165" s="85"/>
      <c r="AE165" s="85"/>
      <c r="AF165" s="85"/>
      <c r="AG165" s="85"/>
    </row>
    <row r="166" spans="3:33">
      <c r="C166" s="221"/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  <c r="X166" s="221"/>
      <c r="Y166" s="221"/>
      <c r="Z166" s="221"/>
      <c r="AA166" s="221"/>
      <c r="AB166" s="85"/>
      <c r="AC166" s="85"/>
      <c r="AD166" s="85"/>
      <c r="AE166" s="85"/>
      <c r="AF166" s="85"/>
      <c r="AG166" s="85"/>
    </row>
    <row r="167" spans="3:33">
      <c r="C167" s="221"/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  <c r="X167" s="221"/>
      <c r="Y167" s="221"/>
      <c r="Z167" s="221"/>
      <c r="AA167" s="221"/>
      <c r="AB167" s="85"/>
      <c r="AC167" s="85"/>
      <c r="AD167" s="85"/>
      <c r="AE167" s="85"/>
      <c r="AF167" s="85"/>
      <c r="AG167" s="85"/>
    </row>
    <row r="168" spans="3:33">
      <c r="C168" s="221"/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  <c r="X168" s="221"/>
      <c r="Y168" s="221"/>
      <c r="Z168" s="221"/>
      <c r="AA168" s="221"/>
      <c r="AB168" s="85"/>
      <c r="AC168" s="85"/>
      <c r="AD168" s="85"/>
      <c r="AE168" s="85"/>
      <c r="AF168" s="85"/>
      <c r="AG168" s="85"/>
    </row>
    <row r="169" spans="3:33">
      <c r="C169" s="221"/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  <c r="X169" s="221"/>
      <c r="Y169" s="221"/>
      <c r="Z169" s="221"/>
      <c r="AA169" s="221"/>
      <c r="AB169" s="85"/>
      <c r="AC169" s="85"/>
      <c r="AD169" s="85"/>
      <c r="AE169" s="85"/>
      <c r="AF169" s="85"/>
      <c r="AG169" s="85"/>
    </row>
    <row r="170" spans="3:33">
      <c r="C170" s="221"/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  <c r="X170" s="221"/>
      <c r="Y170" s="221"/>
      <c r="Z170" s="221"/>
      <c r="AA170" s="221"/>
      <c r="AB170" s="85"/>
      <c r="AC170" s="85"/>
      <c r="AD170" s="85"/>
      <c r="AE170" s="85"/>
      <c r="AF170" s="85"/>
      <c r="AG170" s="85"/>
    </row>
    <row r="171" spans="3:33">
      <c r="C171" s="221"/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  <c r="X171" s="221"/>
      <c r="Y171" s="221"/>
      <c r="Z171" s="221"/>
      <c r="AA171" s="221"/>
      <c r="AB171" s="85"/>
      <c r="AC171" s="85"/>
      <c r="AD171" s="85"/>
      <c r="AE171" s="85"/>
      <c r="AF171" s="85"/>
      <c r="AG171" s="85"/>
    </row>
    <row r="172" spans="3:33">
      <c r="C172" s="221"/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  <c r="X172" s="221"/>
      <c r="Y172" s="221"/>
      <c r="Z172" s="221"/>
      <c r="AA172" s="221"/>
    </row>
    <row r="173" spans="3:33">
      <c r="C173" s="221"/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  <c r="X173" s="221"/>
      <c r="Y173" s="221"/>
      <c r="Z173" s="221"/>
      <c r="AA173" s="221"/>
    </row>
    <row r="174" spans="3:33"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</row>
    <row r="175" spans="3:33"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  <c r="X175" s="220"/>
      <c r="Y175" s="220"/>
      <c r="Z175" s="220"/>
      <c r="AA175" s="220"/>
    </row>
    <row r="176" spans="3:33"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20"/>
      <c r="Y176" s="220"/>
      <c r="Z176" s="220"/>
      <c r="AA176" s="220"/>
    </row>
    <row r="177" spans="10:27"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0"/>
      <c r="Z177" s="220"/>
      <c r="AA177" s="220"/>
    </row>
    <row r="178" spans="10:27"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0"/>
      <c r="AA178" s="220"/>
    </row>
    <row r="179" spans="10:27"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</row>
    <row r="180" spans="10:27"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  <c r="X180" s="220"/>
      <c r="Y180" s="220"/>
      <c r="Z180" s="220"/>
      <c r="AA180" s="220"/>
    </row>
    <row r="181" spans="10:27"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0"/>
      <c r="AA181" s="220"/>
    </row>
    <row r="182" spans="10:27"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20"/>
      <c r="Y182" s="220"/>
      <c r="Z182" s="220"/>
      <c r="AA182" s="220"/>
    </row>
    <row r="183" spans="10:27"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20"/>
      <c r="Y183" s="220"/>
      <c r="Z183" s="220"/>
      <c r="AA183" s="220"/>
    </row>
    <row r="184" spans="10:27"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20"/>
      <c r="Y184" s="220"/>
      <c r="Z184" s="220"/>
      <c r="AA184" s="220"/>
    </row>
    <row r="185" spans="10:27"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  <c r="X185" s="220"/>
      <c r="Y185" s="220"/>
      <c r="Z185" s="220"/>
      <c r="AA185" s="220"/>
    </row>
    <row r="186" spans="10:27"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  <c r="X186" s="220"/>
      <c r="Y186" s="220"/>
      <c r="Z186" s="220"/>
      <c r="AA186" s="220"/>
    </row>
    <row r="187" spans="10:27"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20"/>
      <c r="Y187" s="220"/>
      <c r="Z187" s="220"/>
      <c r="AA187" s="220"/>
    </row>
    <row r="188" spans="10:27"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20"/>
      <c r="Y188" s="220"/>
      <c r="Z188" s="220"/>
      <c r="AA188" s="220"/>
    </row>
    <row r="189" spans="10:27"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</row>
    <row r="190" spans="10:27"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20"/>
      <c r="Y190" s="220"/>
      <c r="Z190" s="220"/>
      <c r="AA190" s="220"/>
    </row>
    <row r="191" spans="10:27"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  <c r="X191" s="220"/>
      <c r="Y191" s="220"/>
      <c r="Z191" s="220"/>
      <c r="AA191" s="220"/>
    </row>
    <row r="192" spans="10:27"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20"/>
      <c r="Y192" s="220"/>
      <c r="Z192" s="220"/>
      <c r="AA192" s="220"/>
    </row>
    <row r="193" spans="10:27"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</row>
    <row r="194" spans="10:27"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</row>
    <row r="195" spans="10:27"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  <c r="X195" s="220"/>
      <c r="Y195" s="220"/>
      <c r="Z195" s="220"/>
      <c r="AA195" s="220"/>
    </row>
    <row r="196" spans="10:27"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  <c r="X196" s="220"/>
      <c r="Y196" s="220"/>
      <c r="Z196" s="220"/>
      <c r="AA196" s="220"/>
    </row>
    <row r="197" spans="10:27"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20"/>
      <c r="Y197" s="220"/>
      <c r="Z197" s="220"/>
      <c r="AA197" s="220"/>
    </row>
    <row r="198" spans="10:27"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</row>
    <row r="199" spans="10:27"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</row>
    <row r="200" spans="10:27"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</row>
    <row r="201" spans="10:27"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</row>
    <row r="202" spans="10:27"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</row>
    <row r="203" spans="10:27"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</row>
    <row r="204" spans="10:27"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</row>
    <row r="205" spans="10:27">
      <c r="J205" s="220"/>
      <c r="K205" s="220"/>
      <c r="L205" s="220"/>
      <c r="M205" s="220"/>
      <c r="N205" s="220"/>
      <c r="O205" s="220"/>
      <c r="P205" s="220"/>
      <c r="Q205" s="220"/>
      <c r="R205" s="220"/>
      <c r="S205" s="220"/>
      <c r="T205" s="220"/>
      <c r="U205" s="220"/>
      <c r="V205" s="220"/>
      <c r="W205" s="220"/>
      <c r="X205" s="220"/>
      <c r="Y205" s="220"/>
      <c r="Z205" s="220"/>
      <c r="AA205" s="220"/>
    </row>
    <row r="206" spans="10:27"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20"/>
      <c r="Y206" s="220"/>
      <c r="Z206" s="220"/>
      <c r="AA206" s="220"/>
    </row>
    <row r="207" spans="10:27"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20"/>
      <c r="Y207" s="220"/>
      <c r="Z207" s="220"/>
      <c r="AA207" s="220"/>
    </row>
    <row r="208" spans="10:27"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20"/>
      <c r="Y208" s="220"/>
      <c r="Z208" s="220"/>
      <c r="AA208" s="220"/>
    </row>
    <row r="209" spans="10:27"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20"/>
      <c r="Y209" s="220"/>
      <c r="Z209" s="220"/>
      <c r="AA209" s="220"/>
    </row>
    <row r="210" spans="10:27"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20"/>
      <c r="Y210" s="220"/>
      <c r="Z210" s="220"/>
      <c r="AA210" s="220"/>
    </row>
    <row r="211" spans="10:27"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20"/>
      <c r="Y211" s="220"/>
      <c r="Z211" s="220"/>
      <c r="AA211" s="220"/>
    </row>
    <row r="212" spans="10:27"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20"/>
      <c r="Y212" s="220"/>
      <c r="Z212" s="220"/>
      <c r="AA212" s="220"/>
    </row>
    <row r="213" spans="10:27"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20"/>
      <c r="Y213" s="220"/>
      <c r="Z213" s="220"/>
      <c r="AA213" s="220"/>
    </row>
    <row r="214" spans="10:27"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</row>
    <row r="215" spans="10:27">
      <c r="J215" s="220"/>
      <c r="K215" s="220"/>
      <c r="L215" s="220"/>
      <c r="M215" s="220"/>
      <c r="N215" s="220"/>
      <c r="O215" s="220"/>
      <c r="P215" s="220"/>
      <c r="Q215" s="220"/>
      <c r="R215" s="220"/>
      <c r="S215" s="220"/>
      <c r="T215" s="220"/>
      <c r="U215" s="220"/>
      <c r="V215" s="220"/>
      <c r="W215" s="220"/>
      <c r="X215" s="220"/>
      <c r="Y215" s="220"/>
      <c r="Z215" s="220"/>
      <c r="AA215" s="220"/>
    </row>
    <row r="216" spans="10:27">
      <c r="J216" s="220"/>
      <c r="K216" s="220"/>
      <c r="L216" s="220"/>
      <c r="M216" s="220"/>
      <c r="N216" s="220"/>
      <c r="O216" s="220"/>
      <c r="P216" s="220"/>
      <c r="Q216" s="220"/>
      <c r="R216" s="220"/>
      <c r="S216" s="220"/>
      <c r="T216" s="220"/>
      <c r="U216" s="220"/>
      <c r="V216" s="220"/>
      <c r="W216" s="220"/>
      <c r="X216" s="220"/>
      <c r="Y216" s="220"/>
      <c r="Z216" s="220"/>
      <c r="AA216" s="220"/>
    </row>
    <row r="217" spans="10:27">
      <c r="J217" s="220"/>
      <c r="K217" s="220"/>
      <c r="L217" s="220"/>
      <c r="M217" s="220"/>
      <c r="N217" s="220"/>
      <c r="O217" s="220"/>
      <c r="P217" s="220"/>
      <c r="Q217" s="220"/>
      <c r="R217" s="220"/>
      <c r="S217" s="220"/>
      <c r="T217" s="220"/>
      <c r="U217" s="220"/>
      <c r="V217" s="220"/>
      <c r="W217" s="220"/>
      <c r="X217" s="220"/>
      <c r="Y217" s="220"/>
      <c r="Z217" s="220"/>
      <c r="AA217" s="220"/>
    </row>
    <row r="218" spans="10:27">
      <c r="J218" s="220"/>
      <c r="K218" s="220"/>
      <c r="L218" s="220"/>
      <c r="M218" s="220"/>
      <c r="N218" s="220"/>
      <c r="O218" s="220"/>
      <c r="P218" s="220"/>
      <c r="Q218" s="220"/>
      <c r="R218" s="220"/>
      <c r="S218" s="220"/>
      <c r="T218" s="220"/>
      <c r="U218" s="220"/>
      <c r="V218" s="220"/>
      <c r="W218" s="220"/>
      <c r="X218" s="220"/>
      <c r="Y218" s="220"/>
      <c r="Z218" s="220"/>
      <c r="AA218" s="220"/>
    </row>
    <row r="219" spans="10:27"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</row>
    <row r="220" spans="10:27">
      <c r="J220" s="220"/>
      <c r="K220" s="220"/>
      <c r="L220" s="220"/>
      <c r="M220" s="220"/>
      <c r="N220" s="220"/>
      <c r="O220" s="220"/>
      <c r="P220" s="220"/>
      <c r="Q220" s="220"/>
      <c r="R220" s="220"/>
      <c r="S220" s="220"/>
      <c r="T220" s="220"/>
      <c r="U220" s="220"/>
      <c r="V220" s="220"/>
      <c r="W220" s="220"/>
      <c r="X220" s="220"/>
      <c r="Y220" s="220"/>
      <c r="Z220" s="220"/>
      <c r="AA220" s="220"/>
    </row>
    <row r="221" spans="10:27">
      <c r="J221" s="220"/>
      <c r="K221" s="220"/>
      <c r="L221" s="220"/>
      <c r="M221" s="220"/>
      <c r="N221" s="220"/>
      <c r="O221" s="220"/>
      <c r="P221" s="220"/>
      <c r="Q221" s="220"/>
      <c r="R221" s="220"/>
      <c r="S221" s="220"/>
      <c r="T221" s="220"/>
      <c r="U221" s="220"/>
      <c r="V221" s="220"/>
      <c r="W221" s="220"/>
      <c r="X221" s="220"/>
      <c r="Y221" s="220"/>
      <c r="Z221" s="220"/>
      <c r="AA221" s="220"/>
    </row>
    <row r="222" spans="10:27">
      <c r="J222" s="220"/>
      <c r="K222" s="220"/>
      <c r="L222" s="220"/>
      <c r="M222" s="220"/>
      <c r="N222" s="220"/>
      <c r="O222" s="220"/>
      <c r="P222" s="220"/>
      <c r="Q222" s="220"/>
      <c r="R222" s="220"/>
      <c r="S222" s="220"/>
      <c r="T222" s="220"/>
      <c r="U222" s="220"/>
      <c r="V222" s="220"/>
      <c r="W222" s="220"/>
      <c r="X222" s="220"/>
      <c r="Y222" s="220"/>
      <c r="Z222" s="220"/>
      <c r="AA222" s="220"/>
    </row>
    <row r="223" spans="10:27">
      <c r="J223" s="220"/>
      <c r="K223" s="220"/>
      <c r="L223" s="220"/>
      <c r="M223" s="220"/>
      <c r="N223" s="220"/>
      <c r="O223" s="220"/>
      <c r="P223" s="220"/>
      <c r="Q223" s="220"/>
      <c r="R223" s="220"/>
      <c r="S223" s="220"/>
      <c r="T223" s="220"/>
      <c r="U223" s="220"/>
      <c r="V223" s="220"/>
      <c r="W223" s="220"/>
      <c r="X223" s="220"/>
      <c r="Y223" s="220"/>
      <c r="Z223" s="220"/>
      <c r="AA223" s="220"/>
    </row>
    <row r="224" spans="10:27"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</row>
    <row r="225" spans="10:27">
      <c r="J225" s="220"/>
      <c r="K225" s="220"/>
      <c r="L225" s="220"/>
      <c r="M225" s="220"/>
      <c r="N225" s="220"/>
      <c r="O225" s="220"/>
      <c r="P225" s="220"/>
      <c r="Q225" s="220"/>
      <c r="R225" s="220"/>
      <c r="S225" s="220"/>
      <c r="T225" s="220"/>
      <c r="U225" s="220"/>
      <c r="V225" s="220"/>
      <c r="W225" s="220"/>
      <c r="X225" s="220"/>
      <c r="Y225" s="220"/>
      <c r="Z225" s="220"/>
      <c r="AA225" s="220"/>
    </row>
    <row r="226" spans="10:27">
      <c r="J226" s="220"/>
      <c r="K226" s="220"/>
      <c r="L226" s="220"/>
      <c r="M226" s="220"/>
      <c r="N226" s="220"/>
      <c r="O226" s="220"/>
      <c r="P226" s="220"/>
      <c r="Q226" s="220"/>
      <c r="R226" s="220"/>
      <c r="S226" s="220"/>
      <c r="T226" s="220"/>
      <c r="U226" s="220"/>
      <c r="V226" s="220"/>
      <c r="W226" s="220"/>
      <c r="X226" s="220"/>
      <c r="Y226" s="220"/>
      <c r="Z226" s="220"/>
      <c r="AA226" s="220"/>
    </row>
    <row r="227" spans="10:27">
      <c r="J227" s="220"/>
      <c r="K227" s="220"/>
      <c r="L227" s="220"/>
      <c r="M227" s="220"/>
      <c r="N227" s="220"/>
      <c r="O227" s="220"/>
      <c r="P227" s="220"/>
      <c r="Q227" s="220"/>
      <c r="R227" s="220"/>
      <c r="S227" s="220"/>
      <c r="T227" s="220"/>
      <c r="U227" s="220"/>
      <c r="V227" s="220"/>
      <c r="W227" s="220"/>
      <c r="X227" s="220"/>
      <c r="Y227" s="220"/>
      <c r="Z227" s="220"/>
      <c r="AA227" s="220"/>
    </row>
    <row r="228" spans="10:27">
      <c r="J228" s="220"/>
      <c r="K228" s="220"/>
      <c r="L228" s="220"/>
      <c r="M228" s="220"/>
      <c r="N228" s="220"/>
      <c r="O228" s="220"/>
      <c r="P228" s="220"/>
      <c r="Q228" s="220"/>
      <c r="R228" s="220"/>
      <c r="S228" s="220"/>
      <c r="T228" s="220"/>
      <c r="U228" s="220"/>
      <c r="V228" s="220"/>
      <c r="W228" s="220"/>
      <c r="X228" s="220"/>
      <c r="Y228" s="220"/>
      <c r="Z228" s="220"/>
      <c r="AA228" s="220"/>
    </row>
    <row r="229" spans="10:27"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</row>
    <row r="230" spans="10:27"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0"/>
      <c r="Z230" s="220"/>
      <c r="AA230" s="220"/>
    </row>
    <row r="231" spans="10:27">
      <c r="J231" s="220"/>
      <c r="K231" s="220"/>
      <c r="L231" s="220"/>
      <c r="M231" s="220"/>
      <c r="N231" s="220"/>
      <c r="O231" s="220"/>
      <c r="P231" s="220"/>
      <c r="Q231" s="220"/>
      <c r="R231" s="220"/>
      <c r="S231" s="220"/>
      <c r="T231" s="220"/>
      <c r="U231" s="220"/>
      <c r="V231" s="220"/>
      <c r="W231" s="220"/>
      <c r="X231" s="220"/>
      <c r="Y231" s="220"/>
      <c r="Z231" s="220"/>
      <c r="AA231" s="220"/>
    </row>
    <row r="232" spans="10:27">
      <c r="J232" s="220"/>
      <c r="K232" s="220"/>
      <c r="L232" s="220"/>
      <c r="M232" s="220"/>
      <c r="N232" s="220"/>
      <c r="O232" s="220"/>
      <c r="P232" s="220"/>
      <c r="Q232" s="220"/>
      <c r="R232" s="220"/>
      <c r="S232" s="220"/>
      <c r="T232" s="220"/>
      <c r="U232" s="220"/>
      <c r="V232" s="220"/>
      <c r="W232" s="220"/>
      <c r="X232" s="220"/>
      <c r="Y232" s="220"/>
      <c r="Z232" s="220"/>
      <c r="AA232" s="220"/>
    </row>
    <row r="233" spans="10:27">
      <c r="J233" s="220"/>
      <c r="K233" s="220"/>
      <c r="L233" s="220"/>
      <c r="M233" s="220"/>
      <c r="N233" s="220"/>
      <c r="O233" s="220"/>
      <c r="P233" s="220"/>
      <c r="Q233" s="220"/>
      <c r="R233" s="220"/>
      <c r="S233" s="220"/>
      <c r="T233" s="220"/>
      <c r="U233" s="220"/>
      <c r="V233" s="220"/>
      <c r="W233" s="220"/>
      <c r="X233" s="220"/>
      <c r="Y233" s="220"/>
      <c r="Z233" s="220"/>
      <c r="AA233" s="220"/>
    </row>
    <row r="234" spans="10:27">
      <c r="J234" s="220"/>
      <c r="K234" s="220"/>
      <c r="L234" s="220"/>
      <c r="M234" s="220"/>
      <c r="N234" s="220"/>
      <c r="O234" s="220"/>
      <c r="P234" s="220"/>
      <c r="Q234" s="220"/>
      <c r="R234" s="220"/>
      <c r="S234" s="220"/>
      <c r="T234" s="220"/>
      <c r="U234" s="220"/>
      <c r="V234" s="220"/>
      <c r="W234" s="220"/>
      <c r="X234" s="220"/>
      <c r="Y234" s="220"/>
      <c r="Z234" s="220"/>
      <c r="AA234" s="220"/>
    </row>
    <row r="235" spans="10:27">
      <c r="J235" s="220"/>
      <c r="K235" s="220"/>
      <c r="L235" s="220"/>
      <c r="M235" s="220"/>
      <c r="N235" s="220"/>
      <c r="O235" s="220"/>
      <c r="P235" s="220"/>
      <c r="Q235" s="220"/>
      <c r="R235" s="220"/>
      <c r="S235" s="220"/>
      <c r="T235" s="220"/>
      <c r="U235" s="220"/>
      <c r="V235" s="220"/>
      <c r="W235" s="220"/>
      <c r="X235" s="220"/>
      <c r="Y235" s="220"/>
      <c r="Z235" s="220"/>
      <c r="AA235" s="220"/>
    </row>
    <row r="236" spans="10:27">
      <c r="J236" s="220"/>
      <c r="K236" s="220"/>
      <c r="L236" s="220"/>
      <c r="M236" s="220"/>
      <c r="N236" s="220"/>
      <c r="O236" s="220"/>
      <c r="P236" s="220"/>
      <c r="Q236" s="220"/>
      <c r="R236" s="220"/>
      <c r="S236" s="220"/>
      <c r="T236" s="220"/>
      <c r="U236" s="220"/>
      <c r="V236" s="220"/>
      <c r="W236" s="220"/>
      <c r="X236" s="220"/>
      <c r="Y236" s="220"/>
      <c r="Z236" s="220"/>
      <c r="AA236" s="220"/>
    </row>
    <row r="237" spans="10:27"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0"/>
      <c r="Z237" s="220"/>
      <c r="AA237" s="220"/>
    </row>
    <row r="238" spans="10:27">
      <c r="J238" s="220"/>
      <c r="K238" s="220"/>
      <c r="L238" s="220"/>
      <c r="M238" s="220"/>
      <c r="N238" s="220"/>
      <c r="O238" s="220"/>
      <c r="P238" s="220"/>
      <c r="Q238" s="220"/>
      <c r="R238" s="220"/>
      <c r="S238" s="220"/>
      <c r="T238" s="220"/>
      <c r="U238" s="220"/>
      <c r="V238" s="220"/>
      <c r="W238" s="220"/>
      <c r="X238" s="220"/>
      <c r="Y238" s="220"/>
      <c r="Z238" s="220"/>
      <c r="AA238" s="220"/>
    </row>
    <row r="239" spans="10:27"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</row>
    <row r="240" spans="10:27">
      <c r="J240" s="220"/>
      <c r="K240" s="220"/>
      <c r="L240" s="220"/>
      <c r="M240" s="220"/>
      <c r="N240" s="220"/>
      <c r="O240" s="220"/>
      <c r="P240" s="220"/>
      <c r="Q240" s="220"/>
      <c r="R240" s="220"/>
      <c r="S240" s="220"/>
      <c r="T240" s="220"/>
      <c r="U240" s="220"/>
      <c r="V240" s="220"/>
      <c r="W240" s="220"/>
      <c r="X240" s="220"/>
      <c r="Y240" s="220"/>
      <c r="Z240" s="220"/>
      <c r="AA240" s="220"/>
    </row>
    <row r="241" spans="10:27"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0"/>
      <c r="Y241" s="220"/>
      <c r="Z241" s="220"/>
      <c r="AA241" s="220"/>
    </row>
    <row r="242" spans="10:27"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20"/>
      <c r="W242" s="220"/>
      <c r="X242" s="220"/>
      <c r="Y242" s="220"/>
      <c r="Z242" s="220"/>
      <c r="AA242" s="220"/>
    </row>
    <row r="243" spans="10:27">
      <c r="J243" s="220"/>
      <c r="K243" s="220"/>
      <c r="L243" s="220"/>
      <c r="M243" s="220"/>
      <c r="N243" s="220"/>
      <c r="O243" s="220"/>
      <c r="P243" s="220"/>
      <c r="Q243" s="220"/>
      <c r="R243" s="220"/>
      <c r="S243" s="220"/>
      <c r="T243" s="220"/>
      <c r="U243" s="220"/>
      <c r="V243" s="220"/>
      <c r="W243" s="220"/>
      <c r="X243" s="220"/>
      <c r="Y243" s="220"/>
      <c r="Z243" s="220"/>
      <c r="AA243" s="220"/>
    </row>
    <row r="244" spans="10:27"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</row>
    <row r="245" spans="10:27">
      <c r="J245" s="220"/>
      <c r="K245" s="220"/>
      <c r="L245" s="220"/>
      <c r="M245" s="220"/>
      <c r="N245" s="220"/>
      <c r="O245" s="220"/>
      <c r="P245" s="220"/>
      <c r="Q245" s="220"/>
      <c r="R245" s="220"/>
      <c r="S245" s="220"/>
      <c r="T245" s="220"/>
      <c r="U245" s="220"/>
      <c r="V245" s="220"/>
      <c r="W245" s="220"/>
      <c r="X245" s="220"/>
      <c r="Y245" s="220"/>
      <c r="Z245" s="220"/>
      <c r="AA245" s="220"/>
    </row>
    <row r="246" spans="10:27"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0"/>
      <c r="Z246" s="220"/>
      <c r="AA246" s="220"/>
    </row>
    <row r="247" spans="10:27">
      <c r="J247" s="220"/>
      <c r="K247" s="220"/>
      <c r="L247" s="220"/>
      <c r="M247" s="220"/>
      <c r="N247" s="220"/>
      <c r="O247" s="220"/>
      <c r="P247" s="220"/>
      <c r="Q247" s="220"/>
      <c r="R247" s="220"/>
      <c r="S247" s="220"/>
      <c r="T247" s="220"/>
      <c r="U247" s="220"/>
      <c r="V247" s="220"/>
      <c r="W247" s="220"/>
      <c r="X247" s="220"/>
      <c r="Y247" s="220"/>
      <c r="Z247" s="220"/>
      <c r="AA247" s="220"/>
    </row>
    <row r="248" spans="10:27">
      <c r="J248" s="220"/>
      <c r="K248" s="220"/>
      <c r="L248" s="220"/>
      <c r="M248" s="220"/>
      <c r="N248" s="220"/>
      <c r="O248" s="220"/>
      <c r="P248" s="220"/>
      <c r="Q248" s="220"/>
      <c r="R248" s="220"/>
      <c r="S248" s="220"/>
      <c r="T248" s="220"/>
      <c r="U248" s="220"/>
      <c r="V248" s="220"/>
      <c r="W248" s="220"/>
      <c r="X248" s="220"/>
      <c r="Y248" s="220"/>
      <c r="Z248" s="220"/>
      <c r="AA248" s="220"/>
    </row>
    <row r="249" spans="10:27"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</row>
    <row r="250" spans="10:27"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0"/>
      <c r="Z250" s="220"/>
      <c r="AA250" s="220"/>
    </row>
    <row r="251" spans="10:27"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0"/>
      <c r="Z251" s="220"/>
      <c r="AA251" s="220"/>
    </row>
    <row r="252" spans="10:27">
      <c r="J252" s="220"/>
      <c r="K252" s="220"/>
      <c r="L252" s="220"/>
      <c r="M252" s="220"/>
      <c r="N252" s="220"/>
      <c r="O252" s="220"/>
      <c r="P252" s="220"/>
      <c r="Q252" s="220"/>
      <c r="R252" s="220"/>
      <c r="S252" s="220"/>
      <c r="T252" s="220"/>
      <c r="U252" s="220"/>
      <c r="V252" s="220"/>
      <c r="W252" s="220"/>
      <c r="X252" s="220"/>
      <c r="Y252" s="220"/>
      <c r="Z252" s="220"/>
      <c r="AA252" s="220"/>
    </row>
    <row r="253" spans="10:27">
      <c r="J253" s="220"/>
      <c r="K253" s="220"/>
      <c r="L253" s="220"/>
      <c r="M253" s="220"/>
      <c r="N253" s="220"/>
      <c r="O253" s="220"/>
      <c r="P253" s="220"/>
      <c r="Q253" s="220"/>
      <c r="R253" s="220"/>
      <c r="S253" s="220"/>
      <c r="T253" s="220"/>
      <c r="U253" s="220"/>
      <c r="V253" s="220"/>
      <c r="W253" s="220"/>
      <c r="X253" s="220"/>
      <c r="Y253" s="220"/>
      <c r="Z253" s="220"/>
      <c r="AA253" s="220"/>
    </row>
    <row r="254" spans="10:27"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</row>
    <row r="255" spans="10:27">
      <c r="J255" s="220"/>
      <c r="K255" s="220"/>
      <c r="L255" s="220"/>
      <c r="M255" s="220"/>
      <c r="N255" s="220"/>
      <c r="O255" s="220"/>
      <c r="P255" s="220"/>
      <c r="Q255" s="220"/>
      <c r="R255" s="220"/>
      <c r="S255" s="220"/>
      <c r="T255" s="220"/>
      <c r="U255" s="220"/>
      <c r="V255" s="220"/>
      <c r="W255" s="220"/>
      <c r="X255" s="220"/>
      <c r="Y255" s="220"/>
      <c r="Z255" s="220"/>
      <c r="AA255" s="220"/>
    </row>
    <row r="256" spans="10:27">
      <c r="J256" s="220"/>
      <c r="K256" s="220"/>
      <c r="L256" s="220"/>
      <c r="M256" s="220"/>
      <c r="N256" s="220"/>
      <c r="O256" s="220"/>
      <c r="P256" s="220"/>
      <c r="Q256" s="220"/>
      <c r="R256" s="220"/>
      <c r="S256" s="220"/>
      <c r="T256" s="220"/>
      <c r="U256" s="220"/>
      <c r="V256" s="220"/>
      <c r="W256" s="220"/>
      <c r="X256" s="220"/>
      <c r="Y256" s="220"/>
      <c r="Z256" s="220"/>
      <c r="AA256" s="220"/>
    </row>
    <row r="257" spans="10:27">
      <c r="J257" s="220"/>
      <c r="K257" s="220"/>
      <c r="L257" s="220"/>
      <c r="M257" s="220"/>
      <c r="N257" s="220"/>
      <c r="O257" s="220"/>
      <c r="P257" s="220"/>
      <c r="Q257" s="220"/>
      <c r="R257" s="220"/>
      <c r="S257" s="220"/>
      <c r="T257" s="220"/>
      <c r="U257" s="220"/>
      <c r="V257" s="220"/>
      <c r="W257" s="220"/>
      <c r="X257" s="220"/>
      <c r="Y257" s="220"/>
      <c r="Z257" s="220"/>
      <c r="AA257" s="220"/>
    </row>
    <row r="258" spans="10:27">
      <c r="J258" s="220"/>
      <c r="K258" s="220"/>
      <c r="L258" s="220"/>
      <c r="M258" s="220"/>
      <c r="N258" s="220"/>
      <c r="O258" s="220"/>
      <c r="P258" s="220"/>
      <c r="Q258" s="220"/>
      <c r="R258" s="220"/>
      <c r="S258" s="220"/>
      <c r="T258" s="220"/>
      <c r="U258" s="220"/>
      <c r="V258" s="220"/>
      <c r="W258" s="220"/>
      <c r="X258" s="220"/>
      <c r="Y258" s="220"/>
      <c r="Z258" s="220"/>
      <c r="AA258" s="220"/>
    </row>
    <row r="259" spans="10:27">
      <c r="J259" s="220"/>
      <c r="K259" s="220"/>
      <c r="L259" s="220"/>
      <c r="M259" s="220"/>
      <c r="N259" s="220"/>
      <c r="O259" s="220"/>
      <c r="P259" s="220"/>
      <c r="Q259" s="220"/>
      <c r="R259" s="220"/>
      <c r="S259" s="220"/>
      <c r="T259" s="220"/>
      <c r="U259" s="220"/>
      <c r="V259" s="220"/>
      <c r="W259" s="220"/>
      <c r="X259" s="220"/>
      <c r="Y259" s="220"/>
      <c r="Z259" s="220"/>
      <c r="AA259" s="220"/>
    </row>
    <row r="260" spans="10:27">
      <c r="J260" s="220"/>
      <c r="K260" s="220"/>
      <c r="L260" s="220"/>
      <c r="M260" s="220"/>
      <c r="N260" s="220"/>
      <c r="O260" s="220"/>
      <c r="P260" s="220"/>
      <c r="Q260" s="220"/>
      <c r="R260" s="220"/>
      <c r="S260" s="220"/>
      <c r="T260" s="220"/>
      <c r="U260" s="220"/>
      <c r="V260" s="220"/>
      <c r="W260" s="220"/>
      <c r="X260" s="220"/>
      <c r="Y260" s="220"/>
      <c r="Z260" s="220"/>
      <c r="AA260" s="220"/>
    </row>
    <row r="261" spans="10:27"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0"/>
      <c r="Z261" s="220"/>
      <c r="AA261" s="220"/>
    </row>
    <row r="262" spans="10:27">
      <c r="J262" s="220"/>
      <c r="K262" s="220"/>
      <c r="L262" s="220"/>
      <c r="M262" s="220"/>
      <c r="N262" s="220"/>
      <c r="O262" s="220"/>
      <c r="P262" s="220"/>
      <c r="Q262" s="220"/>
      <c r="R262" s="220"/>
      <c r="S262" s="220"/>
      <c r="T262" s="220"/>
      <c r="U262" s="220"/>
      <c r="V262" s="220"/>
      <c r="W262" s="220"/>
      <c r="X262" s="220"/>
      <c r="Y262" s="220"/>
      <c r="Z262" s="220"/>
      <c r="AA262" s="220"/>
    </row>
    <row r="263" spans="10:27">
      <c r="J263" s="220"/>
      <c r="K263" s="220"/>
      <c r="L263" s="220"/>
      <c r="M263" s="220"/>
      <c r="N263" s="220"/>
      <c r="O263" s="220"/>
      <c r="P263" s="220"/>
      <c r="Q263" s="220"/>
      <c r="R263" s="220"/>
      <c r="S263" s="220"/>
      <c r="T263" s="220"/>
      <c r="U263" s="220"/>
      <c r="V263" s="220"/>
      <c r="W263" s="220"/>
      <c r="X263" s="220"/>
      <c r="Y263" s="220"/>
      <c r="Z263" s="220"/>
      <c r="AA263" s="220"/>
    </row>
    <row r="264" spans="10:27"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</row>
    <row r="265" spans="10:27">
      <c r="J265" s="220"/>
      <c r="K265" s="220"/>
      <c r="L265" s="220"/>
      <c r="M265" s="220"/>
      <c r="N265" s="220"/>
      <c r="O265" s="220"/>
      <c r="P265" s="220"/>
      <c r="Q265" s="220"/>
      <c r="R265" s="220"/>
      <c r="S265" s="220"/>
      <c r="T265" s="220"/>
      <c r="U265" s="220"/>
      <c r="V265" s="220"/>
      <c r="W265" s="220"/>
      <c r="X265" s="220"/>
      <c r="Y265" s="220"/>
      <c r="Z265" s="220"/>
      <c r="AA265" s="220"/>
    </row>
    <row r="266" spans="10:27"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0"/>
      <c r="Z266" s="220"/>
      <c r="AA266" s="220"/>
    </row>
    <row r="267" spans="10:27">
      <c r="J267" s="220"/>
      <c r="K267" s="220"/>
      <c r="L267" s="220"/>
      <c r="M267" s="220"/>
      <c r="N267" s="220"/>
      <c r="O267" s="220"/>
      <c r="P267" s="220"/>
      <c r="Q267" s="220"/>
      <c r="R267" s="220"/>
      <c r="S267" s="220"/>
      <c r="T267" s="220"/>
      <c r="U267" s="220"/>
      <c r="V267" s="220"/>
      <c r="W267" s="220"/>
      <c r="X267" s="220"/>
      <c r="Y267" s="220"/>
      <c r="Z267" s="220"/>
      <c r="AA267" s="220"/>
    </row>
    <row r="268" spans="10:27">
      <c r="J268" s="220"/>
      <c r="K268" s="220"/>
      <c r="L268" s="220"/>
      <c r="M268" s="220"/>
      <c r="N268" s="220"/>
      <c r="O268" s="220"/>
      <c r="P268" s="220"/>
      <c r="Q268" s="220"/>
      <c r="R268" s="220"/>
      <c r="S268" s="220"/>
      <c r="T268" s="220"/>
      <c r="U268" s="220"/>
      <c r="V268" s="220"/>
      <c r="W268" s="220"/>
      <c r="X268" s="220"/>
      <c r="Y268" s="220"/>
      <c r="Z268" s="220"/>
      <c r="AA268" s="220"/>
    </row>
    <row r="269" spans="10:27"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</row>
    <row r="270" spans="10:27">
      <c r="J270" s="220"/>
      <c r="K270" s="220"/>
      <c r="L270" s="220"/>
      <c r="M270" s="220"/>
      <c r="N270" s="220"/>
      <c r="O270" s="220"/>
      <c r="P270" s="220"/>
      <c r="Q270" s="220"/>
      <c r="R270" s="220"/>
      <c r="S270" s="220"/>
      <c r="T270" s="220"/>
      <c r="U270" s="220"/>
      <c r="V270" s="220"/>
      <c r="W270" s="220"/>
      <c r="X270" s="220"/>
      <c r="Y270" s="220"/>
      <c r="Z270" s="220"/>
      <c r="AA270" s="220"/>
    </row>
    <row r="271" spans="10:27">
      <c r="J271" s="220"/>
      <c r="K271" s="220"/>
      <c r="L271" s="220"/>
      <c r="M271" s="220"/>
      <c r="N271" s="220"/>
      <c r="O271" s="220"/>
      <c r="P271" s="220"/>
      <c r="Q271" s="220"/>
      <c r="R271" s="220"/>
      <c r="S271" s="220"/>
      <c r="T271" s="220"/>
      <c r="U271" s="220"/>
      <c r="V271" s="220"/>
      <c r="W271" s="220"/>
      <c r="X271" s="220"/>
      <c r="Y271" s="220"/>
      <c r="Z271" s="220"/>
      <c r="AA271" s="220"/>
    </row>
    <row r="272" spans="10:27">
      <c r="J272" s="220"/>
      <c r="K272" s="220"/>
      <c r="L272" s="220"/>
      <c r="M272" s="220"/>
      <c r="N272" s="220"/>
      <c r="O272" s="220"/>
      <c r="P272" s="220"/>
      <c r="Q272" s="220"/>
      <c r="R272" s="220"/>
      <c r="S272" s="220"/>
      <c r="T272" s="220"/>
      <c r="U272" s="220"/>
      <c r="V272" s="220"/>
      <c r="W272" s="220"/>
      <c r="X272" s="220"/>
      <c r="Y272" s="220"/>
      <c r="Z272" s="220"/>
      <c r="AA272" s="220"/>
    </row>
    <row r="273" spans="10:27">
      <c r="J273" s="220"/>
      <c r="K273" s="220"/>
      <c r="L273" s="220"/>
      <c r="M273" s="220"/>
      <c r="N273" s="220"/>
      <c r="O273" s="220"/>
      <c r="P273" s="220"/>
      <c r="Q273" s="220"/>
      <c r="R273" s="220"/>
      <c r="S273" s="220"/>
      <c r="T273" s="220"/>
      <c r="U273" s="220"/>
      <c r="V273" s="220"/>
      <c r="W273" s="220"/>
      <c r="X273" s="220"/>
      <c r="Y273" s="220"/>
      <c r="Z273" s="220"/>
      <c r="AA273" s="220"/>
    </row>
    <row r="274" spans="10:27"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</row>
    <row r="275" spans="10:27">
      <c r="J275" s="220"/>
      <c r="K275" s="220"/>
      <c r="L275" s="220"/>
      <c r="M275" s="220"/>
      <c r="N275" s="220"/>
      <c r="O275" s="220"/>
      <c r="P275" s="220"/>
      <c r="Q275" s="220"/>
      <c r="R275" s="220"/>
      <c r="S275" s="220"/>
      <c r="T275" s="220"/>
      <c r="U275" s="220"/>
      <c r="V275" s="220"/>
      <c r="W275" s="220"/>
      <c r="X275" s="220"/>
      <c r="Y275" s="220"/>
      <c r="Z275" s="220"/>
      <c r="AA275" s="220"/>
    </row>
    <row r="276" spans="10:27">
      <c r="J276" s="220"/>
      <c r="K276" s="220"/>
      <c r="L276" s="220"/>
      <c r="M276" s="220"/>
      <c r="N276" s="220"/>
      <c r="O276" s="220"/>
      <c r="P276" s="220"/>
      <c r="Q276" s="220"/>
      <c r="R276" s="220"/>
      <c r="S276" s="220"/>
      <c r="T276" s="220"/>
      <c r="U276" s="220"/>
      <c r="V276" s="220"/>
      <c r="W276" s="220"/>
      <c r="X276" s="220"/>
      <c r="Y276" s="220"/>
      <c r="Z276" s="220"/>
      <c r="AA276" s="220"/>
    </row>
    <row r="277" spans="10:27">
      <c r="J277" s="220"/>
      <c r="K277" s="220"/>
      <c r="L277" s="220"/>
      <c r="M277" s="220"/>
      <c r="N277" s="220"/>
      <c r="O277" s="220"/>
      <c r="P277" s="220"/>
      <c r="Q277" s="220"/>
      <c r="R277" s="220"/>
      <c r="S277" s="220"/>
      <c r="T277" s="220"/>
      <c r="U277" s="220"/>
      <c r="V277" s="220"/>
      <c r="W277" s="220"/>
      <c r="X277" s="220"/>
      <c r="Y277" s="220"/>
      <c r="Z277" s="220"/>
      <c r="AA277" s="220"/>
    </row>
    <row r="278" spans="10:27">
      <c r="J278" s="220"/>
      <c r="K278" s="220"/>
      <c r="L278" s="220"/>
      <c r="M278" s="220"/>
      <c r="N278" s="220"/>
      <c r="O278" s="220"/>
      <c r="P278" s="220"/>
      <c r="Q278" s="220"/>
      <c r="R278" s="220"/>
      <c r="S278" s="220"/>
      <c r="T278" s="220"/>
      <c r="U278" s="220"/>
      <c r="V278" s="220"/>
      <c r="W278" s="220"/>
      <c r="X278" s="220"/>
      <c r="Y278" s="220"/>
      <c r="Z278" s="220"/>
      <c r="AA278" s="220"/>
    </row>
    <row r="279" spans="10:27"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</row>
    <row r="280" spans="10:27"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0"/>
      <c r="Y280" s="220"/>
      <c r="Z280" s="220"/>
      <c r="AA280" s="220"/>
    </row>
    <row r="281" spans="10:27">
      <c r="J281" s="220"/>
      <c r="K281" s="220"/>
      <c r="L281" s="220"/>
      <c r="M281" s="220"/>
      <c r="N281" s="220"/>
      <c r="O281" s="220"/>
      <c r="P281" s="220"/>
      <c r="Q281" s="220"/>
      <c r="R281" s="220"/>
      <c r="S281" s="220"/>
      <c r="T281" s="220"/>
      <c r="U281" s="220"/>
      <c r="V281" s="220"/>
      <c r="W281" s="220"/>
      <c r="X281" s="220"/>
      <c r="Y281" s="220"/>
      <c r="Z281" s="220"/>
      <c r="AA281" s="220"/>
    </row>
    <row r="282" spans="10:27">
      <c r="J282" s="220"/>
      <c r="K282" s="220"/>
      <c r="L282" s="220"/>
      <c r="M282" s="220"/>
      <c r="N282" s="220"/>
      <c r="O282" s="220"/>
      <c r="P282" s="220"/>
      <c r="Q282" s="220"/>
      <c r="R282" s="220"/>
      <c r="S282" s="220"/>
      <c r="T282" s="220"/>
      <c r="U282" s="220"/>
      <c r="V282" s="220"/>
      <c r="W282" s="220"/>
      <c r="X282" s="220"/>
      <c r="Y282" s="220"/>
      <c r="Z282" s="220"/>
      <c r="AA282" s="220"/>
    </row>
    <row r="283" spans="10:27">
      <c r="J283" s="220"/>
      <c r="K283" s="220"/>
      <c r="L283" s="220"/>
      <c r="M283" s="220"/>
      <c r="N283" s="220"/>
      <c r="O283" s="220"/>
      <c r="P283" s="220"/>
      <c r="Q283" s="220"/>
      <c r="R283" s="220"/>
      <c r="S283" s="220"/>
      <c r="T283" s="220"/>
      <c r="U283" s="220"/>
      <c r="V283" s="220"/>
      <c r="W283" s="220"/>
      <c r="X283" s="220"/>
      <c r="Y283" s="220"/>
      <c r="Z283" s="220"/>
      <c r="AA283" s="220"/>
    </row>
    <row r="284" spans="10:27">
      <c r="J284" s="220"/>
      <c r="K284" s="220"/>
      <c r="L284" s="220"/>
      <c r="M284" s="220"/>
      <c r="N284" s="220"/>
      <c r="O284" s="220"/>
      <c r="P284" s="220"/>
      <c r="Q284" s="220"/>
      <c r="R284" s="220"/>
      <c r="S284" s="220"/>
      <c r="T284" s="220"/>
      <c r="U284" s="220"/>
      <c r="V284" s="220"/>
      <c r="W284" s="220"/>
      <c r="X284" s="220"/>
      <c r="Y284" s="220"/>
      <c r="Z284" s="220"/>
      <c r="AA284" s="220"/>
    </row>
    <row r="285" spans="10:27">
      <c r="J285" s="220"/>
      <c r="K285" s="220"/>
      <c r="L285" s="220"/>
      <c r="M285" s="220"/>
      <c r="N285" s="220"/>
      <c r="O285" s="220"/>
      <c r="P285" s="220"/>
      <c r="Q285" s="220"/>
      <c r="R285" s="220"/>
      <c r="S285" s="220"/>
      <c r="T285" s="220"/>
      <c r="U285" s="220"/>
      <c r="V285" s="220"/>
      <c r="W285" s="220"/>
      <c r="X285" s="220"/>
      <c r="Y285" s="220"/>
      <c r="Z285" s="220"/>
      <c r="AA285" s="220"/>
    </row>
    <row r="286" spans="10:27">
      <c r="J286" s="220"/>
      <c r="K286" s="220"/>
      <c r="L286" s="220"/>
      <c r="M286" s="220"/>
      <c r="N286" s="220"/>
      <c r="O286" s="220"/>
      <c r="P286" s="220"/>
      <c r="Q286" s="220"/>
      <c r="R286" s="220"/>
      <c r="S286" s="220"/>
      <c r="T286" s="220"/>
      <c r="U286" s="220"/>
      <c r="V286" s="220"/>
      <c r="W286" s="220"/>
      <c r="X286" s="220"/>
      <c r="Y286" s="220"/>
      <c r="Z286" s="220"/>
      <c r="AA286" s="220"/>
    </row>
    <row r="287" spans="10:27">
      <c r="J287" s="220"/>
      <c r="K287" s="220"/>
      <c r="L287" s="220"/>
      <c r="M287" s="220"/>
      <c r="N287" s="220"/>
      <c r="O287" s="220"/>
      <c r="P287" s="220"/>
      <c r="Q287" s="220"/>
      <c r="R287" s="220"/>
      <c r="S287" s="220"/>
      <c r="T287" s="220"/>
      <c r="U287" s="220"/>
      <c r="V287" s="220"/>
      <c r="W287" s="220"/>
      <c r="X287" s="220"/>
      <c r="Y287" s="220"/>
      <c r="Z287" s="220"/>
      <c r="AA287" s="220"/>
    </row>
    <row r="288" spans="10:27">
      <c r="J288" s="220"/>
      <c r="K288" s="220"/>
      <c r="L288" s="220"/>
      <c r="M288" s="220"/>
      <c r="N288" s="220"/>
      <c r="O288" s="220"/>
      <c r="P288" s="220"/>
      <c r="Q288" s="220"/>
      <c r="R288" s="220"/>
      <c r="S288" s="220"/>
      <c r="T288" s="220"/>
      <c r="U288" s="220"/>
      <c r="V288" s="220"/>
      <c r="W288" s="220"/>
      <c r="X288" s="220"/>
      <c r="Y288" s="220"/>
      <c r="Z288" s="220"/>
      <c r="AA288" s="220"/>
    </row>
    <row r="289" spans="10:27">
      <c r="J289" s="220"/>
      <c r="K289" s="220"/>
      <c r="L289" s="220"/>
      <c r="M289" s="220"/>
      <c r="N289" s="220"/>
      <c r="O289" s="220"/>
      <c r="P289" s="220"/>
      <c r="Q289" s="220"/>
      <c r="R289" s="220"/>
      <c r="S289" s="220"/>
      <c r="T289" s="220"/>
      <c r="U289" s="220"/>
      <c r="V289" s="220"/>
      <c r="W289" s="220"/>
      <c r="X289" s="220"/>
      <c r="Y289" s="220"/>
      <c r="Z289" s="220"/>
      <c r="AA289" s="220"/>
    </row>
    <row r="290" spans="10:27">
      <c r="J290" s="220"/>
      <c r="K290" s="220"/>
      <c r="L290" s="220"/>
      <c r="M290" s="220"/>
      <c r="N290" s="220"/>
      <c r="O290" s="220"/>
      <c r="P290" s="220"/>
      <c r="Q290" s="220"/>
      <c r="R290" s="220"/>
      <c r="S290" s="220"/>
      <c r="T290" s="220"/>
      <c r="U290" s="220"/>
      <c r="V290" s="220"/>
      <c r="W290" s="220"/>
      <c r="X290" s="220"/>
      <c r="Y290" s="220"/>
      <c r="Z290" s="220"/>
      <c r="AA290" s="220"/>
    </row>
    <row r="291" spans="10:27">
      <c r="J291" s="220"/>
      <c r="K291" s="220"/>
      <c r="L291" s="220"/>
      <c r="M291" s="220"/>
      <c r="N291" s="220"/>
      <c r="O291" s="220"/>
      <c r="P291" s="220"/>
      <c r="Q291" s="220"/>
      <c r="R291" s="220"/>
      <c r="S291" s="220"/>
      <c r="T291" s="220"/>
      <c r="U291" s="220"/>
      <c r="V291" s="220"/>
      <c r="W291" s="220"/>
      <c r="X291" s="220"/>
      <c r="Y291" s="220"/>
      <c r="Z291" s="220"/>
      <c r="AA291" s="220"/>
    </row>
    <row r="292" spans="10:27">
      <c r="J292" s="220"/>
      <c r="K292" s="220"/>
      <c r="L292" s="220"/>
      <c r="M292" s="220"/>
      <c r="N292" s="220"/>
      <c r="O292" s="220"/>
      <c r="P292" s="220"/>
      <c r="Q292" s="220"/>
      <c r="R292" s="220"/>
      <c r="S292" s="220"/>
      <c r="T292" s="220"/>
      <c r="U292" s="220"/>
      <c r="V292" s="220"/>
      <c r="W292" s="220"/>
      <c r="X292" s="220"/>
      <c r="Y292" s="220"/>
      <c r="Z292" s="220"/>
      <c r="AA292" s="220"/>
    </row>
    <row r="293" spans="10:27">
      <c r="J293" s="220"/>
      <c r="K293" s="220"/>
      <c r="L293" s="220"/>
      <c r="M293" s="220"/>
      <c r="N293" s="220"/>
      <c r="O293" s="220"/>
      <c r="P293" s="220"/>
      <c r="Q293" s="220"/>
      <c r="R293" s="220"/>
      <c r="S293" s="220"/>
      <c r="T293" s="220"/>
      <c r="U293" s="220"/>
      <c r="V293" s="220"/>
      <c r="W293" s="220"/>
      <c r="X293" s="220"/>
      <c r="Y293" s="220"/>
      <c r="Z293" s="220"/>
      <c r="AA293" s="220"/>
    </row>
    <row r="294" spans="10:27">
      <c r="J294" s="220"/>
      <c r="K294" s="220"/>
      <c r="L294" s="220"/>
      <c r="M294" s="220"/>
      <c r="N294" s="220"/>
      <c r="O294" s="220"/>
      <c r="P294" s="220"/>
      <c r="Q294" s="220"/>
      <c r="R294" s="220"/>
      <c r="S294" s="220"/>
      <c r="T294" s="220"/>
      <c r="U294" s="220"/>
      <c r="V294" s="220"/>
      <c r="W294" s="220"/>
      <c r="X294" s="220"/>
      <c r="Y294" s="220"/>
      <c r="Z294" s="220"/>
      <c r="AA294" s="220"/>
    </row>
    <row r="295" spans="10:27">
      <c r="J295" s="220"/>
      <c r="K295" s="220"/>
      <c r="L295" s="220"/>
      <c r="M295" s="220"/>
      <c r="N295" s="220"/>
      <c r="O295" s="220"/>
      <c r="P295" s="220"/>
      <c r="Q295" s="220"/>
      <c r="R295" s="220"/>
      <c r="S295" s="220"/>
      <c r="T295" s="220"/>
      <c r="U295" s="220"/>
      <c r="V295" s="220"/>
      <c r="W295" s="220"/>
      <c r="X295" s="220"/>
      <c r="Y295" s="220"/>
      <c r="Z295" s="220"/>
      <c r="AA295" s="220"/>
    </row>
    <row r="296" spans="10:27"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</row>
    <row r="297" spans="10:27"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</row>
    <row r="298" spans="10:27"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</row>
    <row r="299" spans="10:27"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</row>
    <row r="300" spans="10:27"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</row>
    <row r="301" spans="10:27"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</row>
    <row r="302" spans="10:27">
      <c r="J302" s="220"/>
      <c r="K302" s="220"/>
      <c r="L302" s="220"/>
      <c r="M302" s="220"/>
      <c r="N302" s="220"/>
      <c r="O302" s="220"/>
      <c r="P302" s="220"/>
      <c r="Q302" s="220"/>
      <c r="R302" s="220"/>
      <c r="S302" s="220"/>
      <c r="T302" s="220"/>
      <c r="U302" s="220"/>
      <c r="V302" s="220"/>
      <c r="W302" s="220"/>
      <c r="X302" s="220"/>
      <c r="Y302" s="220"/>
      <c r="Z302" s="220"/>
      <c r="AA302" s="220"/>
    </row>
    <row r="303" spans="10:27">
      <c r="J303" s="220"/>
      <c r="K303" s="220"/>
      <c r="L303" s="220"/>
      <c r="M303" s="220"/>
      <c r="N303" s="220"/>
      <c r="O303" s="220"/>
      <c r="P303" s="220"/>
      <c r="Q303" s="220"/>
      <c r="R303" s="220"/>
      <c r="S303" s="220"/>
      <c r="T303" s="220"/>
      <c r="U303" s="220"/>
      <c r="V303" s="220"/>
      <c r="W303" s="220"/>
      <c r="X303" s="220"/>
      <c r="Y303" s="220"/>
      <c r="Z303" s="220"/>
      <c r="AA303" s="220"/>
    </row>
    <row r="304" spans="10:27">
      <c r="J304" s="220"/>
      <c r="K304" s="220"/>
      <c r="L304" s="220"/>
      <c r="M304" s="220"/>
      <c r="N304" s="220"/>
      <c r="O304" s="220"/>
      <c r="P304" s="220"/>
      <c r="Q304" s="220"/>
      <c r="R304" s="220"/>
      <c r="S304" s="220"/>
      <c r="T304" s="220"/>
      <c r="U304" s="220"/>
      <c r="V304" s="220"/>
      <c r="W304" s="220"/>
      <c r="X304" s="220"/>
      <c r="Y304" s="220"/>
      <c r="Z304" s="220"/>
      <c r="AA304" s="220"/>
    </row>
    <row r="305" spans="10:27">
      <c r="J305" s="220"/>
      <c r="K305" s="220"/>
      <c r="L305" s="220"/>
      <c r="M305" s="220"/>
      <c r="N305" s="220"/>
      <c r="O305" s="220"/>
      <c r="P305" s="220"/>
      <c r="Q305" s="220"/>
      <c r="R305" s="220"/>
      <c r="S305" s="220"/>
      <c r="T305" s="220"/>
      <c r="U305" s="220"/>
      <c r="V305" s="220"/>
      <c r="W305" s="220"/>
      <c r="X305" s="220"/>
      <c r="Y305" s="220"/>
      <c r="Z305" s="220"/>
      <c r="AA305" s="220"/>
    </row>
    <row r="306" spans="10:27">
      <c r="J306" s="220"/>
      <c r="K306" s="220"/>
      <c r="L306" s="220"/>
      <c r="M306" s="220"/>
      <c r="N306" s="220"/>
      <c r="O306" s="220"/>
      <c r="P306" s="220"/>
      <c r="Q306" s="220"/>
      <c r="R306" s="220"/>
      <c r="S306" s="220"/>
      <c r="T306" s="220"/>
      <c r="U306" s="220"/>
      <c r="V306" s="220"/>
      <c r="W306" s="220"/>
      <c r="X306" s="220"/>
      <c r="Y306" s="220"/>
      <c r="Z306" s="220"/>
      <c r="AA306" s="220"/>
    </row>
    <row r="307" spans="10:27">
      <c r="J307" s="220"/>
      <c r="K307" s="220"/>
      <c r="L307" s="220"/>
      <c r="M307" s="220"/>
      <c r="N307" s="220"/>
      <c r="O307" s="220"/>
      <c r="P307" s="220"/>
      <c r="Q307" s="220"/>
      <c r="R307" s="220"/>
      <c r="S307" s="220"/>
      <c r="T307" s="220"/>
      <c r="U307" s="220"/>
      <c r="V307" s="220"/>
      <c r="W307" s="220"/>
      <c r="X307" s="220"/>
      <c r="Y307" s="220"/>
      <c r="Z307" s="220"/>
      <c r="AA307" s="220"/>
    </row>
    <row r="308" spans="10:27">
      <c r="J308" s="220"/>
      <c r="K308" s="220"/>
      <c r="L308" s="220"/>
      <c r="M308" s="220"/>
      <c r="N308" s="220"/>
      <c r="O308" s="220"/>
      <c r="P308" s="220"/>
      <c r="Q308" s="220"/>
      <c r="R308" s="220"/>
      <c r="S308" s="220"/>
      <c r="T308" s="220"/>
      <c r="U308" s="220"/>
      <c r="V308" s="220"/>
      <c r="W308" s="220"/>
      <c r="X308" s="220"/>
      <c r="Y308" s="220"/>
      <c r="Z308" s="220"/>
      <c r="AA308" s="220"/>
    </row>
    <row r="309" spans="10:27">
      <c r="J309" s="220"/>
      <c r="K309" s="220"/>
      <c r="L309" s="220"/>
      <c r="M309" s="220"/>
      <c r="N309" s="220"/>
      <c r="O309" s="220"/>
      <c r="P309" s="220"/>
      <c r="Q309" s="220"/>
      <c r="R309" s="220"/>
      <c r="S309" s="220"/>
      <c r="T309" s="220"/>
      <c r="U309" s="220"/>
      <c r="V309" s="220"/>
      <c r="W309" s="220"/>
      <c r="X309" s="220"/>
      <c r="Y309" s="220"/>
      <c r="Z309" s="220"/>
      <c r="AA309" s="220"/>
    </row>
    <row r="310" spans="10:27">
      <c r="J310" s="220"/>
      <c r="K310" s="220"/>
      <c r="L310" s="220"/>
      <c r="M310" s="220"/>
      <c r="N310" s="220"/>
      <c r="O310" s="220"/>
      <c r="P310" s="220"/>
      <c r="Q310" s="220"/>
      <c r="R310" s="220"/>
      <c r="S310" s="220"/>
      <c r="T310" s="220"/>
      <c r="U310" s="220"/>
      <c r="V310" s="220"/>
      <c r="W310" s="220"/>
      <c r="X310" s="220"/>
      <c r="Y310" s="220"/>
      <c r="Z310" s="220"/>
      <c r="AA310" s="220"/>
    </row>
    <row r="311" spans="10:27">
      <c r="J311" s="220"/>
      <c r="K311" s="220"/>
      <c r="L311" s="220"/>
      <c r="M311" s="220"/>
      <c r="N311" s="220"/>
      <c r="O311" s="220"/>
      <c r="P311" s="220"/>
      <c r="Q311" s="220"/>
      <c r="R311" s="220"/>
      <c r="S311" s="220"/>
      <c r="T311" s="220"/>
      <c r="U311" s="220"/>
      <c r="V311" s="220"/>
      <c r="W311" s="220"/>
      <c r="X311" s="220"/>
      <c r="Y311" s="220"/>
      <c r="Z311" s="220"/>
      <c r="AA311" s="220"/>
    </row>
    <row r="312" spans="10:27">
      <c r="J312" s="220"/>
      <c r="K312" s="220"/>
      <c r="L312" s="220"/>
      <c r="M312" s="220"/>
      <c r="N312" s="220"/>
      <c r="O312" s="220"/>
      <c r="P312" s="220"/>
      <c r="Q312" s="220"/>
      <c r="R312" s="220"/>
      <c r="S312" s="220"/>
      <c r="T312" s="220"/>
      <c r="U312" s="220"/>
      <c r="V312" s="220"/>
      <c r="W312" s="220"/>
      <c r="X312" s="220"/>
      <c r="Y312" s="220"/>
      <c r="Z312" s="220"/>
      <c r="AA312" s="220"/>
    </row>
    <row r="313" spans="10:27">
      <c r="J313" s="220"/>
      <c r="K313" s="220"/>
      <c r="L313" s="220"/>
      <c r="M313" s="220"/>
      <c r="N313" s="220"/>
      <c r="O313" s="220"/>
      <c r="P313" s="220"/>
      <c r="Q313" s="220"/>
      <c r="R313" s="220"/>
      <c r="S313" s="220"/>
      <c r="T313" s="220"/>
      <c r="U313" s="220"/>
      <c r="V313" s="220"/>
      <c r="W313" s="220"/>
      <c r="X313" s="220"/>
      <c r="Y313" s="220"/>
      <c r="Z313" s="220"/>
      <c r="AA313" s="220"/>
    </row>
    <row r="314" spans="10:27">
      <c r="J314" s="220"/>
      <c r="K314" s="220"/>
      <c r="L314" s="220"/>
      <c r="M314" s="220"/>
      <c r="N314" s="220"/>
      <c r="O314" s="220"/>
      <c r="P314" s="220"/>
      <c r="Q314" s="220"/>
      <c r="R314" s="220"/>
      <c r="S314" s="220"/>
      <c r="T314" s="220"/>
      <c r="U314" s="220"/>
      <c r="V314" s="220"/>
      <c r="W314" s="220"/>
      <c r="X314" s="220"/>
      <c r="Y314" s="220"/>
      <c r="Z314" s="220"/>
      <c r="AA314" s="220"/>
    </row>
    <row r="315" spans="10:27">
      <c r="J315" s="220"/>
      <c r="K315" s="220"/>
      <c r="L315" s="220"/>
      <c r="M315" s="220"/>
      <c r="N315" s="220"/>
      <c r="O315" s="220"/>
      <c r="P315" s="220"/>
      <c r="Q315" s="220"/>
      <c r="R315" s="220"/>
      <c r="S315" s="220"/>
      <c r="T315" s="220"/>
      <c r="U315" s="220"/>
      <c r="V315" s="220"/>
      <c r="W315" s="220"/>
      <c r="X315" s="220"/>
      <c r="Y315" s="220"/>
      <c r="Z315" s="220"/>
      <c r="AA315" s="220"/>
    </row>
    <row r="316" spans="10:27">
      <c r="J316" s="220"/>
      <c r="K316" s="220"/>
      <c r="L316" s="220"/>
      <c r="M316" s="220"/>
      <c r="N316" s="220"/>
      <c r="O316" s="220"/>
      <c r="P316" s="220"/>
      <c r="Q316" s="220"/>
      <c r="R316" s="220"/>
      <c r="S316" s="220"/>
      <c r="T316" s="220"/>
      <c r="U316" s="220"/>
      <c r="V316" s="220"/>
      <c r="W316" s="220"/>
      <c r="X316" s="220"/>
      <c r="Y316" s="220"/>
      <c r="Z316" s="220"/>
      <c r="AA316" s="220"/>
    </row>
    <row r="317" spans="10:27">
      <c r="J317" s="220"/>
      <c r="K317" s="220"/>
      <c r="L317" s="220"/>
      <c r="M317" s="220"/>
      <c r="N317" s="220"/>
      <c r="O317" s="220"/>
      <c r="P317" s="220"/>
      <c r="Q317" s="220"/>
      <c r="R317" s="220"/>
      <c r="S317" s="220"/>
      <c r="T317" s="220"/>
      <c r="U317" s="220"/>
      <c r="V317" s="220"/>
      <c r="W317" s="220"/>
      <c r="X317" s="220"/>
      <c r="Y317" s="220"/>
      <c r="Z317" s="220"/>
      <c r="AA317" s="220"/>
    </row>
    <row r="318" spans="10:27">
      <c r="J318" s="220"/>
      <c r="K318" s="220"/>
      <c r="L318" s="220"/>
      <c r="M318" s="220"/>
      <c r="N318" s="220"/>
      <c r="O318" s="220"/>
      <c r="P318" s="220"/>
      <c r="Q318" s="220"/>
      <c r="R318" s="220"/>
      <c r="S318" s="220"/>
      <c r="T318" s="220"/>
      <c r="U318" s="220"/>
      <c r="V318" s="220"/>
      <c r="W318" s="220"/>
      <c r="X318" s="220"/>
      <c r="Y318" s="220"/>
      <c r="Z318" s="220"/>
      <c r="AA318" s="220"/>
    </row>
    <row r="319" spans="10:27">
      <c r="J319" s="220"/>
      <c r="K319" s="220"/>
      <c r="L319" s="220"/>
      <c r="M319" s="220"/>
      <c r="N319" s="220"/>
      <c r="O319" s="220"/>
      <c r="P319" s="220"/>
      <c r="Q319" s="220"/>
      <c r="R319" s="220"/>
      <c r="S319" s="220"/>
      <c r="T319" s="220"/>
      <c r="U319" s="220"/>
      <c r="V319" s="220"/>
      <c r="W319" s="220"/>
      <c r="X319" s="220"/>
      <c r="Y319" s="220"/>
      <c r="Z319" s="220"/>
      <c r="AA319" s="220"/>
    </row>
  </sheetData>
  <mergeCells count="87">
    <mergeCell ref="V10:W10"/>
    <mergeCell ref="C9:M9"/>
    <mergeCell ref="D22:D25"/>
    <mergeCell ref="G23:G25"/>
    <mergeCell ref="O9:U9"/>
    <mergeCell ref="O10:U10"/>
    <mergeCell ref="J23:L23"/>
    <mergeCell ref="C15:M15"/>
    <mergeCell ref="U24:U25"/>
    <mergeCell ref="C14:M14"/>
    <mergeCell ref="J22:O22"/>
    <mergeCell ref="H22:H25"/>
    <mergeCell ref="C22:C25"/>
    <mergeCell ref="E22:E25"/>
    <mergeCell ref="M23:O23"/>
    <mergeCell ref="C21:AA21"/>
    <mergeCell ref="P24:P25"/>
    <mergeCell ref="V9:W9"/>
    <mergeCell ref="O13:U13"/>
    <mergeCell ref="V23:X23"/>
    <mergeCell ref="S23:U23"/>
    <mergeCell ref="V13:W13"/>
    <mergeCell ref="V22:AA22"/>
    <mergeCell ref="A14:B14"/>
    <mergeCell ref="A13:B13"/>
    <mergeCell ref="A15:B15"/>
    <mergeCell ref="A20:B20"/>
    <mergeCell ref="A17:B17"/>
    <mergeCell ref="A18:B18"/>
    <mergeCell ref="A19:B19"/>
    <mergeCell ref="I22:I25"/>
    <mergeCell ref="V24:V25"/>
    <mergeCell ref="O24:O25"/>
    <mergeCell ref="Y23:AA23"/>
    <mergeCell ref="P23:R23"/>
    <mergeCell ref="Y24:Y25"/>
    <mergeCell ref="M24:M25"/>
    <mergeCell ref="P22:U22"/>
    <mergeCell ref="J24:J25"/>
    <mergeCell ref="R24:R25"/>
    <mergeCell ref="L24:L25"/>
    <mergeCell ref="S24:S25"/>
    <mergeCell ref="X24:X25"/>
    <mergeCell ref="F22:G22"/>
    <mergeCell ref="A2:AA2"/>
    <mergeCell ref="A3:AA3"/>
    <mergeCell ref="A6:B6"/>
    <mergeCell ref="A7:B7"/>
    <mergeCell ref="A8:B8"/>
    <mergeCell ref="C6:M6"/>
    <mergeCell ref="C7:M7"/>
    <mergeCell ref="C8:M8"/>
    <mergeCell ref="A4:B4"/>
    <mergeCell ref="C4:M4"/>
    <mergeCell ref="A5:B5"/>
    <mergeCell ref="C5:M5"/>
    <mergeCell ref="B22:B25"/>
    <mergeCell ref="C13:M13"/>
    <mergeCell ref="AA24:AA25"/>
    <mergeCell ref="A9:B9"/>
    <mergeCell ref="C11:M11"/>
    <mergeCell ref="A109:E109"/>
    <mergeCell ref="J110:K110"/>
    <mergeCell ref="M110:N110"/>
    <mergeCell ref="A53:B53"/>
    <mergeCell ref="A107:E107"/>
    <mergeCell ref="A108:B108"/>
    <mergeCell ref="F108:I108"/>
    <mergeCell ref="A22:A25"/>
    <mergeCell ref="C12:M12"/>
    <mergeCell ref="C10:M10"/>
    <mergeCell ref="A10:B10"/>
    <mergeCell ref="A11:B11"/>
    <mergeCell ref="A12:B12"/>
    <mergeCell ref="F23:F25"/>
    <mergeCell ref="P110:Q110"/>
    <mergeCell ref="A110:B110"/>
    <mergeCell ref="F110:I110"/>
    <mergeCell ref="Y108:Z108"/>
    <mergeCell ref="V110:W110"/>
    <mergeCell ref="Y110:Z110"/>
    <mergeCell ref="S108:T108"/>
    <mergeCell ref="S110:T110"/>
    <mergeCell ref="V108:W108"/>
    <mergeCell ref="J108:K108"/>
    <mergeCell ref="M108:N108"/>
    <mergeCell ref="P108:Q108"/>
  </mergeCells>
  <phoneticPr fontId="1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 realizacji programu</vt:lpstr>
      <vt:lpstr>'Harmonogram realizacji programu'!Obszar_wydruku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Oświecimski</dc:creator>
  <cp:lastModifiedBy>Małgorzata Marecka</cp:lastModifiedBy>
  <cp:lastPrinted>2019-09-04T07:19:16Z</cp:lastPrinted>
  <dcterms:created xsi:type="dcterms:W3CDTF">2009-06-11T13:56:30Z</dcterms:created>
  <dcterms:modified xsi:type="dcterms:W3CDTF">2021-03-10T13:45:56Z</dcterms:modified>
</cp:coreProperties>
</file>